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210"/>
  </bookViews>
  <sheets>
    <sheet name="Kryci list" sheetId="11" r:id="rId1"/>
    <sheet name="Výťah P3" sheetId="2" r:id="rId2"/>
    <sheet name="Výťah L2" sheetId="12" r:id="rId3"/>
    <sheet name="Výťah L1" sheetId="13" r:id="rId4"/>
  </sheets>
  <definedNames>
    <definedName name="_xlnm.Print_Titles" localSheetId="3">'Výťah L1'!$1:$9</definedName>
    <definedName name="_xlnm.Print_Titles" localSheetId="2">'Výťah L2'!$1:$9</definedName>
    <definedName name="_xlnm.Print_Titles" localSheetId="1">'Výťah P3'!$1:$9</definedName>
    <definedName name="_xlnm.Print_Area" localSheetId="0">'Kryci list'!$A$1:$S$26</definedName>
  </definedNames>
  <calcPr calcId="145621"/>
  <fileRecoveryPr autoRecover="0"/>
</workbook>
</file>

<file path=xl/calcChain.xml><?xml version="1.0" encoding="utf-8"?>
<calcChain xmlns="http://schemas.openxmlformats.org/spreadsheetml/2006/main">
  <c r="O137" i="13" l="1"/>
  <c r="O122" i="13"/>
  <c r="N123" i="13" s="1"/>
  <c r="O117" i="13"/>
  <c r="N118" i="13" s="1"/>
  <c r="O107" i="13"/>
  <c r="N108" i="13" s="1"/>
  <c r="O102" i="13"/>
  <c r="O101" i="13"/>
  <c r="O100" i="13"/>
  <c r="O99" i="13"/>
  <c r="O98" i="13"/>
  <c r="O97" i="13"/>
  <c r="O96" i="13"/>
  <c r="O95" i="13"/>
  <c r="K85" i="13"/>
  <c r="K94" i="13" s="1"/>
  <c r="O94" i="13" s="1"/>
  <c r="N103" i="13" s="1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N80" i="13" s="1"/>
  <c r="O53" i="13"/>
  <c r="O52" i="13"/>
  <c r="O51" i="13"/>
  <c r="O50" i="13"/>
  <c r="O49" i="13"/>
  <c r="O48" i="13"/>
  <c r="O47" i="13"/>
  <c r="O46" i="13"/>
  <c r="O45" i="13"/>
  <c r="K43" i="13"/>
  <c r="K44" i="13" s="1"/>
  <c r="O44" i="13" s="1"/>
  <c r="O42" i="13"/>
  <c r="O41" i="13"/>
  <c r="O40" i="13"/>
  <c r="O39" i="13"/>
  <c r="O38" i="13"/>
  <c r="O37" i="13"/>
  <c r="O36" i="13"/>
  <c r="O35" i="13"/>
  <c r="O34" i="13"/>
  <c r="O33" i="13"/>
  <c r="O32" i="13"/>
  <c r="O31" i="13"/>
  <c r="K30" i="13"/>
  <c r="O30" i="13" s="1"/>
  <c r="O29" i="13"/>
  <c r="O28" i="13"/>
  <c r="O27" i="13"/>
  <c r="O26" i="13"/>
  <c r="O25" i="13"/>
  <c r="O24" i="13"/>
  <c r="O23" i="13"/>
  <c r="O22" i="13"/>
  <c r="K21" i="13"/>
  <c r="O21" i="13" s="1"/>
  <c r="O20" i="13"/>
  <c r="K20" i="13"/>
  <c r="O19" i="13"/>
  <c r="O18" i="13"/>
  <c r="O17" i="13"/>
  <c r="O16" i="13"/>
  <c r="O15" i="13"/>
  <c r="O14" i="13"/>
  <c r="O13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4" i="13" s="1"/>
  <c r="A85" i="13" s="1"/>
  <c r="A86" i="13" s="1"/>
  <c r="A87" i="13" s="1"/>
  <c r="A88" i="13" s="1"/>
  <c r="A89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7" i="13" s="1"/>
  <c r="A112" i="13" s="1"/>
  <c r="A117" i="13" s="1"/>
  <c r="A122" i="13" s="1"/>
  <c r="A129" i="13" s="1"/>
  <c r="A130" i="13" s="1"/>
  <c r="A131" i="13" s="1"/>
  <c r="A132" i="13" s="1"/>
  <c r="A137" i="13" s="1"/>
  <c r="O12" i="13"/>
  <c r="O137" i="12"/>
  <c r="O122" i="12"/>
  <c r="N123" i="12" s="1"/>
  <c r="N118" i="12"/>
  <c r="O117" i="12"/>
  <c r="O107" i="12"/>
  <c r="N108" i="12" s="1"/>
  <c r="O102" i="12"/>
  <c r="O101" i="12"/>
  <c r="O100" i="12"/>
  <c r="O99" i="12"/>
  <c r="O98" i="12"/>
  <c r="O97" i="12"/>
  <c r="O96" i="12"/>
  <c r="O95" i="12"/>
  <c r="K85" i="12"/>
  <c r="O85" i="12" s="1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3" i="12"/>
  <c r="O52" i="12"/>
  <c r="O51" i="12"/>
  <c r="O50" i="12"/>
  <c r="O49" i="12"/>
  <c r="O48" i="12"/>
  <c r="O47" i="12"/>
  <c r="O46" i="12"/>
  <c r="O45" i="12"/>
  <c r="K44" i="12"/>
  <c r="O44" i="12" s="1"/>
  <c r="O43" i="12"/>
  <c r="K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K30" i="12"/>
  <c r="O30" i="12" s="1"/>
  <c r="O29" i="12"/>
  <c r="O28" i="12"/>
  <c r="O27" i="12"/>
  <c r="O26" i="12"/>
  <c r="O25" i="12"/>
  <c r="O24" i="12"/>
  <c r="O23" i="12"/>
  <c r="O22" i="12"/>
  <c r="K20" i="12"/>
  <c r="K21" i="12" s="1"/>
  <c r="O21" i="12" s="1"/>
  <c r="O19" i="12"/>
  <c r="O18" i="12"/>
  <c r="O17" i="12"/>
  <c r="O16" i="12"/>
  <c r="O15" i="12"/>
  <c r="O14" i="12"/>
  <c r="O13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4" i="12" s="1"/>
  <c r="A85" i="12" s="1"/>
  <c r="A86" i="12" s="1"/>
  <c r="A87" i="12" s="1"/>
  <c r="A88" i="12" s="1"/>
  <c r="A89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7" i="12" s="1"/>
  <c r="A112" i="12" s="1"/>
  <c r="A117" i="12" s="1"/>
  <c r="A122" i="12" s="1"/>
  <c r="A129" i="12" s="1"/>
  <c r="A130" i="12" s="1"/>
  <c r="A131" i="12" s="1"/>
  <c r="A132" i="12" s="1"/>
  <c r="A137" i="12" s="1"/>
  <c r="O12" i="12"/>
  <c r="O137" i="2"/>
  <c r="O122" i="2"/>
  <c r="N123" i="2" s="1"/>
  <c r="O117" i="2"/>
  <c r="N118" i="2" s="1"/>
  <c r="O107" i="2"/>
  <c r="N108" i="2" s="1"/>
  <c r="O102" i="2"/>
  <c r="O101" i="2"/>
  <c r="O100" i="2"/>
  <c r="O99" i="2"/>
  <c r="O98" i="2"/>
  <c r="O97" i="2"/>
  <c r="O96" i="2"/>
  <c r="O95" i="2"/>
  <c r="K85" i="2"/>
  <c r="O85" i="2" s="1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3" i="2"/>
  <c r="O52" i="2"/>
  <c r="O51" i="2"/>
  <c r="O50" i="2"/>
  <c r="O49" i="2"/>
  <c r="O48" i="2"/>
  <c r="O47" i="2"/>
  <c r="O46" i="2"/>
  <c r="O45" i="2"/>
  <c r="K43" i="2"/>
  <c r="K44" i="2" s="1"/>
  <c r="O44" i="2" s="1"/>
  <c r="O42" i="2"/>
  <c r="O41" i="2"/>
  <c r="O40" i="2"/>
  <c r="O39" i="2"/>
  <c r="O38" i="2"/>
  <c r="O37" i="2"/>
  <c r="O36" i="2"/>
  <c r="O35" i="2"/>
  <c r="O34" i="2"/>
  <c r="O33" i="2"/>
  <c r="O32" i="2"/>
  <c r="O31" i="2"/>
  <c r="K30" i="2"/>
  <c r="O30" i="2" s="1"/>
  <c r="O29" i="2"/>
  <c r="O28" i="2"/>
  <c r="O27" i="2"/>
  <c r="O26" i="2"/>
  <c r="O25" i="2"/>
  <c r="O24" i="2"/>
  <c r="O23" i="2"/>
  <c r="O22" i="2"/>
  <c r="K20" i="2"/>
  <c r="K21" i="2" s="1"/>
  <c r="O21" i="2" s="1"/>
  <c r="O19" i="2"/>
  <c r="O18" i="2"/>
  <c r="O17" i="2"/>
  <c r="O16" i="2"/>
  <c r="O15" i="2"/>
  <c r="O14" i="2"/>
  <c r="O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4" i="2" s="1"/>
  <c r="A85" i="2" s="1"/>
  <c r="A86" i="2" s="1"/>
  <c r="A87" i="2" s="1"/>
  <c r="A88" i="2" s="1"/>
  <c r="A89" i="2" s="1"/>
  <c r="A94" i="2" s="1"/>
  <c r="A95" i="2" s="1"/>
  <c r="A96" i="2" s="1"/>
  <c r="A97" i="2" s="1"/>
  <c r="A98" i="2" s="1"/>
  <c r="A99" i="2" s="1"/>
  <c r="A100" i="2" s="1"/>
  <c r="A101" i="2" s="1"/>
  <c r="A102" i="2" s="1"/>
  <c r="A107" i="2" s="1"/>
  <c r="A112" i="2" s="1"/>
  <c r="A117" i="2" s="1"/>
  <c r="A122" i="2" s="1"/>
  <c r="A129" i="2" s="1"/>
  <c r="A130" i="2" s="1"/>
  <c r="A131" i="2" s="1"/>
  <c r="A132" i="2" s="1"/>
  <c r="A137" i="2" s="1"/>
  <c r="O12" i="2"/>
  <c r="O85" i="13" l="1"/>
  <c r="K86" i="13"/>
  <c r="K87" i="13" s="1"/>
  <c r="K88" i="13" s="1"/>
  <c r="K84" i="13"/>
  <c r="O84" i="13" s="1"/>
  <c r="N80" i="12"/>
  <c r="N54" i="13"/>
  <c r="K112" i="13"/>
  <c r="O112" i="13" s="1"/>
  <c r="N113" i="13" s="1"/>
  <c r="O43" i="13"/>
  <c r="O86" i="13"/>
  <c r="O20" i="12"/>
  <c r="N54" i="12" s="1"/>
  <c r="K86" i="12"/>
  <c r="K94" i="12"/>
  <c r="O94" i="12" s="1"/>
  <c r="N103" i="12" s="1"/>
  <c r="K84" i="12"/>
  <c r="O84" i="12" s="1"/>
  <c r="N80" i="2"/>
  <c r="O20" i="2"/>
  <c r="K86" i="2"/>
  <c r="K87" i="2" s="1"/>
  <c r="K88" i="2" s="1"/>
  <c r="O43" i="2"/>
  <c r="N54" i="2" s="1"/>
  <c r="K94" i="2"/>
  <c r="O94" i="2" s="1"/>
  <c r="N103" i="2" s="1"/>
  <c r="K84" i="2"/>
  <c r="O84" i="2" s="1"/>
  <c r="O87" i="13" l="1"/>
  <c r="O88" i="13"/>
  <c r="K89" i="13"/>
  <c r="O89" i="13" s="1"/>
  <c r="K87" i="12"/>
  <c r="O86" i="12"/>
  <c r="K112" i="12"/>
  <c r="O112" i="12" s="1"/>
  <c r="N113" i="12" s="1"/>
  <c r="O86" i="2"/>
  <c r="O87" i="2"/>
  <c r="K112" i="2"/>
  <c r="O112" i="2" s="1"/>
  <c r="N113" i="2" s="1"/>
  <c r="O88" i="2"/>
  <c r="K89" i="2"/>
  <c r="O89" i="2" s="1"/>
  <c r="N90" i="13" l="1"/>
  <c r="N125" i="13" s="1"/>
  <c r="N129" i="13" s="1"/>
  <c r="K88" i="12"/>
  <c r="O87" i="12"/>
  <c r="N90" i="2"/>
  <c r="N125" i="2" l="1"/>
  <c r="N130" i="13"/>
  <c r="O129" i="13"/>
  <c r="K89" i="12"/>
  <c r="O89" i="12" s="1"/>
  <c r="O88" i="12"/>
  <c r="N90" i="12" s="1"/>
  <c r="N125" i="12" s="1"/>
  <c r="E18" i="11" l="1"/>
  <c r="N129" i="2"/>
  <c r="O130" i="13"/>
  <c r="N131" i="13"/>
  <c r="N129" i="12"/>
  <c r="N130" i="2" l="1"/>
  <c r="O129" i="2"/>
  <c r="O131" i="13"/>
  <c r="N132" i="13"/>
  <c r="O132" i="13" s="1"/>
  <c r="N130" i="12"/>
  <c r="O129" i="12"/>
  <c r="N133" i="13" l="1"/>
  <c r="N135" i="13" s="1"/>
  <c r="O130" i="2"/>
  <c r="N131" i="2"/>
  <c r="O130" i="12"/>
  <c r="N131" i="12"/>
  <c r="N132" i="2" l="1"/>
  <c r="O132" i="2" s="1"/>
  <c r="O131" i="2"/>
  <c r="O131" i="12"/>
  <c r="N132" i="12"/>
  <c r="O132" i="12" s="1"/>
  <c r="N133" i="2" l="1"/>
  <c r="N135" i="2" s="1"/>
  <c r="N133" i="12"/>
  <c r="N135" i="12" s="1"/>
  <c r="R18" i="11" l="1"/>
  <c r="R20" i="11" s="1"/>
  <c r="P21" i="11" s="1"/>
  <c r="R21" i="11" s="1"/>
  <c r="R22" i="11" l="1"/>
</calcChain>
</file>

<file path=xl/sharedStrings.xml><?xml version="1.0" encoding="utf-8"?>
<sst xmlns="http://schemas.openxmlformats.org/spreadsheetml/2006/main" count="886" uniqueCount="184">
  <si>
    <t xml:space="preserve">Objekt:   </t>
  </si>
  <si>
    <t xml:space="preserve">Objednávateľ:   </t>
  </si>
  <si>
    <t xml:space="preserve">Zhotoviteľ:   </t>
  </si>
  <si>
    <t>t</t>
  </si>
  <si>
    <t>ks</t>
  </si>
  <si>
    <t>m</t>
  </si>
  <si>
    <t>kus</t>
  </si>
  <si>
    <t xml:space="preserve">Stavba:   </t>
  </si>
  <si>
    <t>Miesto:</t>
  </si>
  <si>
    <t>Banisko 273/1, 977 01 Brezno</t>
  </si>
  <si>
    <t>Nemocnica s poliklinikou Brezno, n.o.</t>
  </si>
  <si>
    <t>Spracoval:</t>
  </si>
  <si>
    <t>Dátum:</t>
  </si>
  <si>
    <t>sub</t>
  </si>
  <si>
    <t>hod</t>
  </si>
  <si>
    <t>Zvislá doprava sute a vybúr. hmôt za prvé podlažie</t>
  </si>
  <si>
    <t>Odvoz sute a vybúraných hmôt na skládku do 1 km</t>
  </si>
  <si>
    <t>Odvoz sute a vybúraných hmôt na skládku každý ďalší 1 km</t>
  </si>
  <si>
    <t>Vnútrostavenisková doprava sute a vybúraných hmôt do 10 m</t>
  </si>
  <si>
    <t>Poplatok za ulož.a znešk.staveb.sute na vymedzených skládkach "O"-ostatný odpad</t>
  </si>
  <si>
    <t>VRN</t>
  </si>
  <si>
    <t>Názov stavby</t>
  </si>
  <si>
    <t>Názov objektu</t>
  </si>
  <si>
    <t>Miesto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</si>
  <si>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</si>
  <si>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</si>
  <si>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</si>
  <si>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</si>
  <si>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</si>
  <si>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</si>
  <si>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</si>
  <si>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</si>
  <si>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>A</t>
  </si>
  <si>
    <t>Základné rozp. náklady</t>
  </si>
  <si>
    <t>B</t>
  </si>
  <si>
    <t>Doplnkové náklady</t>
  </si>
  <si>
    <t>C</t>
  </si>
  <si>
    <t>Vedľajšie rozpočtové náklady</t>
  </si>
  <si>
    <t>D</t>
  </si>
  <si>
    <t>Celkové náklady</t>
  </si>
  <si>
    <t>Dátum a podpis</t>
  </si>
  <si>
    <t>Pečiatka</t>
  </si>
  <si>
    <t>DPH</t>
  </si>
  <si>
    <t>% z</t>
  </si>
  <si>
    <t>E</t>
  </si>
  <si>
    <t>Prípočty a odpočty</t>
  </si>
  <si>
    <t>Dodávky zadávateľa</t>
  </si>
  <si>
    <t>Kĺzavá doložka</t>
  </si>
  <si>
    <t>Zvýhodnenie + -</t>
  </si>
  <si>
    <t>Cena s DPH</t>
  </si>
  <si>
    <t>Súčet 1-3</t>
  </si>
  <si>
    <t>Rozpočtové náklady v EUR</t>
  </si>
  <si>
    <t>ZRN</t>
  </si>
  <si>
    <t>DN</t>
  </si>
  <si>
    <t>SK2021607687</t>
  </si>
  <si>
    <t>KRYCÍ LIST ROZPOČTU</t>
  </si>
  <si>
    <t>Rekonštrukcia výťahov v havarijnom stave</t>
  </si>
  <si>
    <t>Výťah P3 - Poliklinika stred, stavba so súpis. č. 273 (Lôžkový)</t>
  </si>
  <si>
    <r>
      <t xml:space="preserve">Por.
</t>
    </r>
    <r>
      <rPr>
        <b/>
        <sz val="8"/>
        <rFont val="Arial Narrow"/>
        <family val="2"/>
        <charset val="238"/>
      </rPr>
      <t>číslo</t>
    </r>
  </si>
  <si>
    <t>Základné rozpočtové náklady ( ZRN ) položky 1 až 83 celkom:                                                                           ........................</t>
  </si>
  <si>
    <r>
      <t>Vedľajšie rozpočtové náklady ( VRN )</t>
    </r>
    <r>
      <rPr>
        <sz val="10"/>
        <color indexed="8"/>
        <rFont val="Arial Narrow"/>
        <family val="2"/>
        <charset val="238"/>
      </rPr>
      <t/>
    </r>
  </si>
  <si>
    <t>(Uchádzač uvedie pri položkách č. 84 až 87 v kolónke "Množstvo/výmera" hodnoty v % podľa vlastného uváženia v určenom rozmedzí.)</t>
  </si>
  <si>
    <t>Kód cenníka</t>
  </si>
  <si>
    <t>Kód položky</t>
  </si>
  <si>
    <t>Popis položky, stavebného dielu, remesla ...</t>
  </si>
  <si>
    <t>Množstvo / výmera</t>
  </si>
  <si>
    <r>
      <t xml:space="preserve">Merná
</t>
    </r>
    <r>
      <rPr>
        <b/>
        <sz val="9"/>
        <rFont val="Arial Narrow"/>
        <family val="2"/>
        <charset val="238"/>
      </rPr>
      <t>jednotka</t>
    </r>
  </si>
  <si>
    <r>
      <t xml:space="preserve">Jednotková
</t>
    </r>
    <r>
      <rPr>
        <b/>
        <sz val="8"/>
        <rFont val="Arial Narrow"/>
        <family val="2"/>
        <charset val="238"/>
      </rPr>
      <t xml:space="preserve">cena v EUR </t>
    </r>
    <r>
      <rPr>
        <b/>
        <sz val="6"/>
        <rFont val="Arial Narrow"/>
        <family val="2"/>
        <charset val="238"/>
      </rPr>
      <t>bez DPH</t>
    </r>
  </si>
  <si>
    <t>Spolu</t>
  </si>
  <si>
    <t>1 - ZVISLÉ A KOMPLETNÉ KONŠTRUKCIE</t>
  </si>
  <si>
    <t>Demontáž šachtových dvier</t>
  </si>
  <si>
    <t>Demontáž výťahovej kabíny a závažia</t>
  </si>
  <si>
    <t>Demontáž vodidiel, nárazníkov a EI v šachte</t>
  </si>
  <si>
    <t>Demontáž strojovne výťahu</t>
  </si>
  <si>
    <t>Demontáž ostatného príslušentstva výťahu</t>
  </si>
  <si>
    <r>
      <t>Likvidácia výťahu a jeho súčastí</t>
    </r>
    <r>
      <rPr>
        <sz val="8"/>
        <color indexed="8"/>
        <rFont val="Arial Narrow"/>
        <family val="2"/>
        <charset val="238"/>
      </rPr>
      <t/>
    </r>
  </si>
  <si>
    <t>Montáž strojovne výťahu</t>
  </si>
  <si>
    <t>Montáž vodidiel výťahu</t>
  </si>
  <si>
    <t>Úprava otvorov pre šachtové dvere</t>
  </si>
  <si>
    <r>
      <t>Montáž šachtové dvere</t>
    </r>
    <r>
      <rPr>
        <sz val="8"/>
        <color indexed="8"/>
        <rFont val="Arial Narrow"/>
        <family val="2"/>
        <charset val="238"/>
      </rPr>
      <t/>
    </r>
  </si>
  <si>
    <r>
      <t>Revízna jazda</t>
    </r>
    <r>
      <rPr>
        <sz val="8"/>
        <color indexed="8"/>
        <rFont val="Arial Narrow"/>
        <family val="2"/>
        <charset val="238"/>
      </rPr>
      <t/>
    </r>
  </si>
  <si>
    <r>
      <t>Spracovanie východiskovej revízie a správy</t>
    </r>
    <r>
      <rPr>
        <sz val="8"/>
        <color indexed="8"/>
        <rFont val="Arial Narrow"/>
        <family val="2"/>
        <charset val="238"/>
      </rPr>
      <t/>
    </r>
  </si>
  <si>
    <t xml:space="preserve">Výťahový stroj </t>
  </si>
  <si>
    <t>Kovový rošt + spojovac. materiál</t>
  </si>
  <si>
    <t>Nosné prostriedky + príslušenstvo</t>
  </si>
  <si>
    <t>Montážna svorka</t>
  </si>
  <si>
    <t>Hlavný vypínač</t>
  </si>
  <si>
    <t>Rozvádzač s frekvenčným meničom</t>
  </si>
  <si>
    <r>
      <t>Privolávač s polohovou signalizá</t>
    </r>
    <r>
      <rPr>
        <sz val="10"/>
        <rFont val="Arial Narrow"/>
        <family val="2"/>
        <charset val="238"/>
      </rPr>
      <t xml:space="preserve">ciou </t>
    </r>
  </si>
  <si>
    <t>Zásuvka a stopka + kotvenie + príslušenstvo</t>
  </si>
  <si>
    <t>Príslušenstvo rozvádzača EN 81-20</t>
  </si>
  <si>
    <t>Hláska integrovaná v tlačidlovom panely +GSM</t>
  </si>
  <si>
    <t>Záložný zdroj na dojazd do stanice</t>
  </si>
  <si>
    <t>Vodidlá výťahu</t>
  </si>
  <si>
    <t>Spojky SET + príslušenstvo</t>
  </si>
  <si>
    <t>Príchytky vodidiel + príslušenstvo</t>
  </si>
  <si>
    <t>Konzoly vodidiel + Kotviaci materiál</t>
  </si>
  <si>
    <t>Rám kabíny SET</t>
  </si>
  <si>
    <t xml:space="preserve">Výťahová kabína prevedenie: nerez, madlo, zrkadlo, kab. </t>
  </si>
  <si>
    <t>Kabínové dvere</t>
  </si>
  <si>
    <t>Germicídny žiarič</t>
  </si>
  <si>
    <t xml:space="preserve">Šachtové dvere automat. teleskopiské </t>
  </si>
  <si>
    <t>Kotvenie dverí + príslušenstvo</t>
  </si>
  <si>
    <t>Protiváha + výplň</t>
  </si>
  <si>
    <t>Obmedzovač rýchlosti podľa A3</t>
  </si>
  <si>
    <t>D-Box</t>
  </si>
  <si>
    <r>
      <rPr>
        <sz val="8"/>
        <rFont val="MS Sans Serif"/>
        <family val="2"/>
        <charset val="238"/>
      </rPr>
      <t>Závažie obmedzovača rýchlosti</t>
    </r>
  </si>
  <si>
    <t xml:space="preserve">Lano s príslušenstvom </t>
  </si>
  <si>
    <r>
      <rPr>
        <sz val="8"/>
        <rFont val="MS Sans Serif"/>
        <family val="2"/>
        <charset val="238"/>
      </rPr>
      <t>Podstavec pod nárazníky kabíny a protiváhu</t>
    </r>
  </si>
  <si>
    <t>Nárazník SET+ kotvenie</t>
  </si>
  <si>
    <t>Lapač oleja</t>
  </si>
  <si>
    <t>Kotviaci materiál</t>
  </si>
  <si>
    <r>
      <t>1 - ZVISLÉ A KOMPLETNÉ KONŠTRUKCIE spolu :</t>
    </r>
    <r>
      <rPr>
        <b/>
        <sz val="8"/>
        <color indexed="8"/>
        <rFont val="Arial Narrow"/>
        <family val="2"/>
        <charset val="238"/>
      </rPr>
      <t xml:space="preserve"> </t>
    </r>
    <r>
      <rPr>
        <b/>
        <sz val="9"/>
        <rFont val="Arial Narrow"/>
        <family val="2"/>
        <charset val="238"/>
      </rPr>
      <t>(súčet položiek č. 1 až 42)</t>
    </r>
  </si>
  <si>
    <t>Montáž rúrka el-inšt PVC ohybná 083270 : FXP-Turbo ® 20, sivá</t>
  </si>
  <si>
    <t>Rúrka el-inšt PVC ohybná 083270 : FXP-Turbo ® 20, sivá</t>
  </si>
  <si>
    <t>Škatuľa KP prístrojová bez zapojenia</t>
  </si>
  <si>
    <t>Škatuľa KP prístrojová 3x1/2MD : U24.203.GW, Unica Allegro, zapustená</t>
  </si>
  <si>
    <t>Montáž lišta el-inšt PVC hranatá : LHD 40x20, biela</t>
  </si>
  <si>
    <t>Lišta el-inšt PVC hranatá : LHD 40x20, biela</t>
  </si>
  <si>
    <t>Ukončenie vodiča v rozvádzači a zapojenie do 2,5</t>
  </si>
  <si>
    <t>Spínač nástenný, zapustený IP20-44, rad.1</t>
  </si>
  <si>
    <t>Spínač rad.1S : 3553-25922 B, Praktik IP44, nástenný, biela</t>
  </si>
  <si>
    <t>Zásuvka 1-nás. , kompletná, biela</t>
  </si>
  <si>
    <t>Zásuvka 1-nás. 5518A-A2349 B Tango® biela</t>
  </si>
  <si>
    <t>Zásuvka 400V/32A nástenná 3P+N+PE : IZG 3253, IP67, červená</t>
  </si>
  <si>
    <t>Zásuvka 500V/32A nástenná 3P+PEN : IZS 3245, IP44, čierna</t>
  </si>
  <si>
    <t>Svietidlo žiarivkové podstropné IP20, 2x49W</t>
  </si>
  <si>
    <t>Montáž, interiérové žiarivkové svietidlo - 2x lineárna žiarivka 49 W, prisadené, IP20-44</t>
  </si>
  <si>
    <t>Kábel 750V uložený na omietkou CYKY 3x1,5</t>
  </si>
  <si>
    <t>Kábel Cu 750V : CYKY-J 3x1,5</t>
  </si>
  <si>
    <t>Kábel Cu 750V : CYKY-J 3x2,5</t>
  </si>
  <si>
    <t>Kábel 750V uložený na omietku CYKY 5x10</t>
  </si>
  <si>
    <t>Kábel Cu 750V : CYKY-J 5x10</t>
  </si>
  <si>
    <t>PPV (pomocné a pridružené výkony) podružný materiál elektromontáží</t>
  </si>
  <si>
    <t>Spracovanie východiskovej revízie a vypracovanie správy</t>
  </si>
  <si>
    <t>2 - ÚPRAVY POVRCHOV, PODLAHY, VÝPLNE</t>
  </si>
  <si>
    <t>Zakrývanie vnút. okenných otvorov, predmetov a konštrukcií</t>
  </si>
  <si>
    <r>
      <t>m</t>
    </r>
    <r>
      <rPr>
        <vertAlign val="superscript"/>
        <sz val="10"/>
        <color indexed="8"/>
        <rFont val="Arial Narrow"/>
        <family val="2"/>
        <charset val="238"/>
      </rPr>
      <t>2</t>
    </r>
  </si>
  <si>
    <t>Otlčenie omietok vnutorných, v rozsahu do 100 %,
-0,05900t hr. 35 mm</t>
  </si>
  <si>
    <t>Oprava vnút. cem. stien hladkých plsťou hladených 50%</t>
  </si>
  <si>
    <t>Vnútorná omietka stien,ručné nanášanie,jadrová hr.1,5 cm</t>
  </si>
  <si>
    <t>Potiahnutie vnútorných stien</t>
  </si>
  <si>
    <t>Príprava podkladu - penetracia</t>
  </si>
  <si>
    <r>
      <t>2 - ÚPRAVY POVRCHOV, PODLAHY, VÝPLNE spolu :</t>
    </r>
    <r>
      <rPr>
        <b/>
        <sz val="8"/>
        <color indexed="8"/>
        <rFont val="Arial Narrow"/>
        <family val="2"/>
        <charset val="238"/>
      </rPr>
      <t xml:space="preserve"> (súčet položiek č. 65 až 70)</t>
    </r>
  </si>
  <si>
    <t>3 - OSTATNÉ KONŠTRUKCIE A PRÁCE</t>
  </si>
  <si>
    <t>Vyčistenie budov byt. alebo občian. výstavby pri výške podlažia do 4 m</t>
  </si>
  <si>
    <t>Zvislá doprava sute a vybúr. hmôt za každé ďalšie podlažie</t>
  </si>
  <si>
    <t>Nakladanie vybúraných hmôt</t>
  </si>
  <si>
    <t>Presun hmôt pre opravy v objektoch výšky do 36 m</t>
  </si>
  <si>
    <t>3 - OSTATNÉ KONŠTRUKCIE A PRÁCE spolu : (súčet položiek č. 71 až 79)</t>
  </si>
  <si>
    <t>Nátery betónových povrchov olejové dvojnásobné</t>
  </si>
  <si>
    <t>Maľby z maliarskych zmesí dvojnásobné</t>
  </si>
  <si>
    <t>784 - Maľby spolu : (položka č.81)</t>
  </si>
  <si>
    <t>Montáž rýchlovýťah 950kg do 11 staníc, 1m/s, automatické dvojpanelové dvere, strojovňa nad šachtou. Okr.pol.7-10.</t>
  </si>
  <si>
    <t>Presun hmôt pre M 33</t>
  </si>
  <si>
    <t>Zariadenie staveniska  0,1 až 3,4 % zo ZRN,</t>
  </si>
  <si>
    <t>zo ZRN</t>
  </si>
  <si>
    <t>Prevádzkové vplyvy 0,1 až 2,6 % zo ZRN,</t>
  </si>
  <si>
    <t>Opravy a údržby strojov a zariadení 0,1 až 2,0 % zo ZRN</t>
  </si>
  <si>
    <t>Príplatok za práce nadčas (nočné zmeny, víkendy) 0,1 až 5,0 % z ZRN</t>
  </si>
  <si>
    <t>VRN spolu: (súčet položiek č. 84 až 87)</t>
  </si>
  <si>
    <r>
      <t>Náklady stavby ( ZRN + VRN ) spolu: ................................</t>
    </r>
    <r>
      <rPr>
        <sz val="8"/>
        <rFont val="MS Sans Serif"/>
        <family val="2"/>
        <charset val="238"/>
      </rPr>
      <t xml:space="preserve">                                                                       ........................</t>
    </r>
  </si>
  <si>
    <t xml:space="preserve"> 00030-304</t>
  </si>
  <si>
    <t>Rozpočtová rezerva ( RR )</t>
  </si>
  <si>
    <t>zo ZRN+VRN</t>
  </si>
  <si>
    <r>
      <t xml:space="preserve">Rozpočtová rezerva vo výške 20 % z Nákladov stavby (ZRN + VRN) spolu: </t>
    </r>
    <r>
      <rPr>
        <sz val="9"/>
        <color indexed="8"/>
        <rFont val="Arial Narrow"/>
        <family val="2"/>
        <charset val="238"/>
      </rPr>
      <t/>
    </r>
  </si>
  <si>
    <t xml:space="preserve">Výťah L2 - Lôžková časť stred, stavba so súpis. č. 2389  (Lôžkový, 7st.) </t>
  </si>
  <si>
    <r>
      <rPr>
        <sz val="8"/>
        <rFont val="Arial Narrow"/>
        <family val="2"/>
        <charset val="238"/>
      </rPr>
      <t>(Uchádzač uvedie pri položkách č. 86 až 90 v kolónke "Množstvo/výmera" hodnoty v % podľa vlastného uváženia v určenom rozmedzí.)</t>
    </r>
  </si>
  <si>
    <t xml:space="preserve">Výťah L1- Lôžková časť stred, stavba so súpis č. 2389 (osobný, 7st.) </t>
  </si>
  <si>
    <t>ROZPOČET S VÝKAZOM VÝMER</t>
  </si>
  <si>
    <t>doplniť</t>
  </si>
  <si>
    <t>ELEKTROMONTÁŽE</t>
  </si>
  <si>
    <r>
      <t>Elektromontáže spolu :</t>
    </r>
    <r>
      <rPr>
        <b/>
        <sz val="8"/>
        <color indexed="8"/>
        <rFont val="Arial Narrow"/>
        <family val="2"/>
        <charset val="238"/>
      </rPr>
      <t xml:space="preserve"> </t>
    </r>
    <r>
      <rPr>
        <b/>
        <sz val="9"/>
        <color indexed="8"/>
        <rFont val="Arial Narrow"/>
        <family val="2"/>
        <charset val="238"/>
      </rPr>
      <t>(súčet položiek č. 43 až 64)</t>
    </r>
  </si>
  <si>
    <t>Nátery</t>
  </si>
  <si>
    <t>Nátery spolu : (položka č.80)</t>
  </si>
  <si>
    <t>Maľby</t>
  </si>
  <si>
    <t>Montáž dopravných zariadení,</t>
  </si>
  <si>
    <t>Montáž dopravných zariadení, spolu: (položka č. 82)</t>
  </si>
  <si>
    <t>Maľby spolu : (položka č.81)</t>
  </si>
  <si>
    <t>ostatné spolu : (položka č. 83)</t>
  </si>
  <si>
    <r>
      <t>Elektromontáže spolu :</t>
    </r>
    <r>
      <rPr>
        <b/>
        <sz val="8"/>
        <color indexed="8"/>
        <rFont val="Arial Narrow"/>
        <family val="2"/>
        <charset val="238"/>
      </rPr>
      <t xml:space="preserve"> </t>
    </r>
    <r>
      <rPr>
        <b/>
        <sz val="9"/>
        <color indexed="8"/>
        <rFont val="Arial Narrow"/>
        <family val="2"/>
        <charset val="238"/>
      </rPr>
      <t>(súčet položiek č. 42 až 62)</t>
    </r>
  </si>
  <si>
    <t xml:space="preserve"> ostatné</t>
  </si>
  <si>
    <t>Ostatné spolu : (položka č. 83)</t>
  </si>
  <si>
    <t>Ostatné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</si>
</sst>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-#,##0"/>
    <numFmt numFmtId="165" formatCode="#,##0.000;\-#,##0.000"/>
    <numFmt numFmtId="166" formatCode="#,##0.00;\-#,##0.00"/>
    <numFmt numFmtId="167" formatCode="dd/mm/yyyy"/>
    <numFmt numFmtId="168" formatCode="###0;###0"/>
  </numFmts>
  <fonts count="38" x14ac:knownFonts="1">
    <font>
      <sz val="8"/>
      <name val="MS Sans Serif"/>
      <charset val="1"/>
    </font>
    <font>
      <b/>
      <sz val="8"/>
      <name val="Arial CE"/>
      <charset val="238"/>
    </font>
    <font>
      <sz val="8"/>
      <name val="Arial CE"/>
      <charset val="238"/>
    </font>
    <font>
      <sz val="8"/>
      <name val="MS Sans Serif"/>
      <family val="2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8"/>
      <color rgb="FF00B050"/>
      <name val="Arial CE"/>
      <charset val="238"/>
    </font>
    <font>
      <sz val="8"/>
      <name val="Arial Narrow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sz val="6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9"/>
      <color indexed="8"/>
      <name val="Arial Narrow"/>
      <family val="2"/>
    </font>
    <font>
      <b/>
      <sz val="11"/>
      <color indexed="8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sz val="6"/>
      <color indexed="8"/>
      <name val="Arial Narrow"/>
      <family val="2"/>
      <charset val="238"/>
    </font>
    <font>
      <sz val="8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Alignment="0">
      <alignment vertical="top"/>
      <protection locked="0"/>
    </xf>
    <xf numFmtId="0" fontId="6" fillId="0" borderId="0" applyFont="0" applyFill="0" applyBorder="0" applyAlignment="0" applyProtection="0"/>
    <xf numFmtId="0" fontId="7" fillId="0" borderId="0"/>
    <xf numFmtId="0" fontId="11" fillId="0" borderId="0"/>
    <xf numFmtId="0" fontId="5" fillId="0" borderId="0"/>
    <xf numFmtId="0" fontId="11" fillId="0" borderId="0"/>
    <xf numFmtId="0" fontId="3" fillId="0" borderId="0" applyAlignment="0">
      <alignment vertical="top"/>
      <protection locked="0"/>
    </xf>
    <xf numFmtId="0" fontId="22" fillId="0" borderId="0"/>
  </cellStyleXfs>
  <cellXfs count="279">
    <xf numFmtId="0" fontId="0" fillId="0" borderId="0" xfId="0">
      <alignment vertical="top"/>
      <protection locked="0"/>
    </xf>
    <xf numFmtId="166" fontId="16" fillId="0" borderId="5" xfId="0" applyNumberFormat="1" applyFont="1" applyBorder="1" applyAlignment="1" applyProtection="1">
      <alignment horizontal="right" vertical="center"/>
    </xf>
    <xf numFmtId="166" fontId="2" fillId="0" borderId="40" xfId="0" applyNumberFormat="1" applyFont="1" applyBorder="1" applyAlignment="1" applyProtection="1">
      <alignment horizontal="left" vertical="center"/>
    </xf>
    <xf numFmtId="166" fontId="16" fillId="0" borderId="41" xfId="0" applyNumberFormat="1" applyFont="1" applyBorder="1" applyAlignment="1" applyProtection="1">
      <alignment horizontal="right" vertical="center"/>
    </xf>
    <xf numFmtId="166" fontId="10" fillId="0" borderId="22" xfId="0" applyNumberFormat="1" applyFont="1" applyBorder="1" applyAlignment="1" applyProtection="1">
      <alignment horizontal="right" vertical="center"/>
    </xf>
    <xf numFmtId="0" fontId="0" fillId="0" borderId="54" xfId="0" applyFont="1" applyBorder="1" applyAlignment="1" applyProtection="1">
      <alignment horizontal="left"/>
      <protection locked="0"/>
    </xf>
    <xf numFmtId="0" fontId="3" fillId="0" borderId="0" xfId="6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" fontId="2" fillId="0" borderId="21" xfId="0" applyNumberFormat="1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vertical="center"/>
      <protection locked="0"/>
    </xf>
    <xf numFmtId="0" fontId="18" fillId="0" borderId="30" xfId="0" applyFont="1" applyBorder="1" applyAlignment="1" applyProtection="1">
      <alignment vertical="center"/>
      <protection locked="0"/>
    </xf>
    <xf numFmtId="0" fontId="18" fillId="0" borderId="33" xfId="0" applyFont="1" applyBorder="1" applyAlignment="1" applyProtection="1">
      <alignment vertical="center"/>
      <protection locked="0"/>
    </xf>
    <xf numFmtId="166" fontId="16" fillId="0" borderId="5" xfId="0" applyNumberFormat="1" applyFont="1" applyBorder="1" applyAlignment="1" applyProtection="1">
      <alignment horizontal="right" vertical="center"/>
      <protection locked="0"/>
    </xf>
    <xf numFmtId="0" fontId="21" fillId="0" borderId="37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 applyProtection="1">
      <alignment horizontal="lef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0" fontId="14" fillId="0" borderId="40" xfId="0" applyFont="1" applyBorder="1" applyAlignment="1" applyProtection="1">
      <alignment horizontal="left" vertical="center"/>
      <protection locked="0"/>
    </xf>
    <xf numFmtId="0" fontId="14" fillId="0" borderId="55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45" xfId="0" applyFont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47" xfId="0" applyFont="1" applyBorder="1" applyAlignment="1" applyProtection="1">
      <alignment horizontal="left" vertical="center"/>
      <protection locked="0"/>
    </xf>
    <xf numFmtId="0" fontId="14" fillId="0" borderId="48" xfId="0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49" xfId="0" applyFont="1" applyBorder="1" applyAlignment="1" applyProtection="1">
      <alignment horizontal="left"/>
      <protection locked="0"/>
    </xf>
    <xf numFmtId="0" fontId="14" fillId="0" borderId="42" xfId="0" applyFont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2" fontId="2" fillId="0" borderId="40" xfId="0" applyNumberFormat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15" fillId="0" borderId="51" xfId="0" applyFont="1" applyBorder="1" applyAlignment="1" applyProtection="1">
      <alignment horizontal="left" vertical="top"/>
      <protection locked="0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14" fillId="0" borderId="37" xfId="0" applyFont="1" applyBorder="1" applyAlignment="1" applyProtection="1">
      <alignment horizontal="left" vertical="center"/>
      <protection locked="0"/>
    </xf>
    <xf numFmtId="166" fontId="16" fillId="0" borderId="37" xfId="0" applyNumberFormat="1" applyFont="1" applyBorder="1" applyAlignment="1" applyProtection="1">
      <alignment horizontal="righ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0" fontId="19" fillId="0" borderId="48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53" xfId="0" applyFont="1" applyBorder="1" applyAlignment="1" applyProtection="1">
      <alignment horizontal="left" vertical="center"/>
      <protection locked="0"/>
    </xf>
    <xf numFmtId="0" fontId="14" fillId="0" borderId="44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166" fontId="16" fillId="0" borderId="32" xfId="0" applyNumberFormat="1" applyFont="1" applyBorder="1" applyAlignment="1" applyProtection="1">
      <alignment horizontal="right" vertical="center"/>
      <protection locked="0"/>
    </xf>
    <xf numFmtId="0" fontId="14" fillId="0" borderId="33" xfId="0" applyFont="1" applyBorder="1" applyAlignment="1" applyProtection="1">
      <alignment horizontal="left" vertical="center"/>
      <protection locked="0"/>
    </xf>
    <xf numFmtId="0" fontId="3" fillId="0" borderId="0" xfId="6" applyFont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165" fontId="0" fillId="0" borderId="0" xfId="0" applyNumberFormat="1" applyFill="1" applyAlignment="1" applyProtection="1">
      <alignment horizontal="right" vertical="top"/>
      <protection locked="0"/>
    </xf>
    <xf numFmtId="165" fontId="3" fillId="0" borderId="0" xfId="0" applyNumberFormat="1" applyFont="1" applyFill="1" applyAlignment="1" applyProtection="1">
      <alignment horizontal="right" vertical="top"/>
      <protection locked="0"/>
    </xf>
    <xf numFmtId="164" fontId="0" fillId="0" borderId="0" xfId="0" applyNumberFormat="1" applyFill="1" applyAlignment="1" applyProtection="1">
      <alignment horizontal="center" vertical="top"/>
      <protection locked="0"/>
    </xf>
    <xf numFmtId="168" fontId="23" fillId="3" borderId="0" xfId="7" applyNumberFormat="1" applyFont="1" applyFill="1" applyBorder="1" applyAlignment="1">
      <alignment horizontal="right" vertical="center" wrapText="1" indent="1"/>
    </xf>
    <xf numFmtId="168" fontId="23" fillId="3" borderId="0" xfId="7" applyNumberFormat="1" applyFont="1" applyFill="1" applyBorder="1" applyAlignment="1">
      <alignment horizontal="right" wrapText="1"/>
    </xf>
    <xf numFmtId="0" fontId="22" fillId="3" borderId="0" xfId="7" applyFill="1" applyBorder="1" applyAlignment="1">
      <alignment horizontal="left" vertical="top" wrapText="1"/>
    </xf>
    <xf numFmtId="0" fontId="24" fillId="3" borderId="2" xfId="7" applyFont="1" applyFill="1" applyBorder="1" applyAlignment="1">
      <alignment horizontal="center" vertical="center" wrapText="1"/>
    </xf>
    <xf numFmtId="168" fontId="23" fillId="3" borderId="0" xfId="7" applyNumberFormat="1" applyFont="1" applyFill="1" applyBorder="1" applyAlignment="1">
      <alignment horizontal="right" vertical="top" wrapText="1"/>
    </xf>
    <xf numFmtId="0" fontId="26" fillId="3" borderId="0" xfId="7" applyFont="1" applyFill="1" applyBorder="1" applyAlignment="1">
      <alignment horizontal="left" vertical="top"/>
    </xf>
    <xf numFmtId="0" fontId="26" fillId="3" borderId="0" xfId="7" applyFont="1" applyFill="1" applyBorder="1" applyAlignment="1">
      <alignment horizontal="left"/>
    </xf>
    <xf numFmtId="0" fontId="9" fillId="3" borderId="0" xfId="7" applyFont="1" applyFill="1" applyBorder="1" applyAlignment="1">
      <alignment horizontal="left" vertical="top"/>
    </xf>
    <xf numFmtId="0" fontId="22" fillId="3" borderId="0" xfId="7" applyFill="1" applyBorder="1" applyAlignment="1">
      <alignment horizontal="left" vertical="top"/>
    </xf>
    <xf numFmtId="0" fontId="27" fillId="3" borderId="1" xfId="7" applyFont="1" applyFill="1" applyBorder="1" applyAlignment="1">
      <alignment horizontal="center" vertical="center" wrapText="1"/>
    </xf>
    <xf numFmtId="0" fontId="26" fillId="3" borderId="2" xfId="7" applyFont="1" applyFill="1" applyBorder="1" applyAlignment="1">
      <alignment horizontal="center" vertical="center" wrapText="1"/>
    </xf>
    <xf numFmtId="0" fontId="23" fillId="3" borderId="57" xfId="7" applyFont="1" applyFill="1" applyBorder="1" applyAlignment="1">
      <alignment vertical="center" wrapText="1"/>
    </xf>
    <xf numFmtId="0" fontId="23" fillId="3" borderId="7" xfId="7" applyFont="1" applyFill="1" applyBorder="1" applyAlignment="1">
      <alignment vertical="center" wrapText="1"/>
    </xf>
    <xf numFmtId="0" fontId="23" fillId="3" borderId="0" xfId="7" applyFont="1" applyFill="1" applyBorder="1" applyAlignment="1">
      <alignment vertical="center" wrapText="1"/>
    </xf>
    <xf numFmtId="2" fontId="23" fillId="3" borderId="0" xfId="7" applyNumberFormat="1" applyFont="1" applyFill="1" applyBorder="1" applyAlignment="1">
      <alignment horizontal="right" wrapText="1" indent="1"/>
    </xf>
    <xf numFmtId="0" fontId="23" fillId="3" borderId="0" xfId="7" applyFont="1" applyFill="1" applyBorder="1" applyAlignment="1">
      <alignment horizontal="center" vertical="center" wrapText="1"/>
    </xf>
    <xf numFmtId="4" fontId="23" fillId="3" borderId="0" xfId="7" applyNumberFormat="1" applyFont="1" applyFill="1" applyBorder="1" applyAlignment="1">
      <alignment horizontal="right" vertical="center" wrapText="1" indent="1"/>
    </xf>
    <xf numFmtId="0" fontId="23" fillId="3" borderId="0" xfId="7" applyFont="1" applyFill="1" applyBorder="1" applyAlignment="1">
      <alignment wrapText="1"/>
    </xf>
    <xf numFmtId="0" fontId="23" fillId="3" borderId="0" xfId="7" applyFont="1" applyFill="1" applyBorder="1" applyAlignment="1">
      <alignment horizontal="center" wrapText="1"/>
    </xf>
    <xf numFmtId="0" fontId="22" fillId="3" borderId="0" xfId="7" applyFill="1" applyBorder="1" applyAlignment="1">
      <alignment wrapText="1"/>
    </xf>
    <xf numFmtId="0" fontId="26" fillId="3" borderId="0" xfId="7" applyFont="1" applyFill="1" applyBorder="1" applyAlignment="1">
      <alignment horizontal="left" wrapText="1"/>
    </xf>
    <xf numFmtId="0" fontId="26" fillId="3" borderId="0" xfId="7" applyFont="1" applyFill="1" applyBorder="1" applyAlignment="1">
      <alignment wrapText="1"/>
    </xf>
    <xf numFmtId="4" fontId="34" fillId="3" borderId="0" xfId="7" applyNumberFormat="1" applyFont="1" applyFill="1" applyBorder="1" applyAlignment="1">
      <alignment horizontal="right" wrapText="1" indent="1"/>
    </xf>
    <xf numFmtId="0" fontId="34" fillId="3" borderId="0" xfId="7" applyFont="1" applyFill="1" applyBorder="1" applyAlignment="1">
      <alignment horizontal="right" wrapText="1" indent="1"/>
    </xf>
    <xf numFmtId="4" fontId="23" fillId="3" borderId="0" xfId="7" applyNumberFormat="1" applyFont="1" applyFill="1" applyBorder="1" applyAlignment="1">
      <alignment horizontal="right" wrapText="1" indent="1"/>
    </xf>
    <xf numFmtId="0" fontId="22" fillId="3" borderId="0" xfId="7" applyFill="1" applyBorder="1" applyAlignment="1">
      <alignment vertical="top"/>
    </xf>
    <xf numFmtId="10" fontId="23" fillId="3" borderId="0" xfId="7" applyNumberFormat="1" applyFont="1" applyFill="1" applyBorder="1" applyAlignment="1">
      <alignment horizontal="right" wrapText="1" indent="1"/>
    </xf>
    <xf numFmtId="0" fontId="31" fillId="3" borderId="0" xfId="7" applyFont="1" applyFill="1" applyBorder="1" applyAlignment="1">
      <alignment horizontal="center" wrapText="1"/>
    </xf>
    <xf numFmtId="0" fontId="26" fillId="3" borderId="54" xfId="7" applyFont="1" applyFill="1" applyBorder="1" applyAlignment="1">
      <alignment horizontal="left" vertical="top"/>
    </xf>
    <xf numFmtId="0" fontId="22" fillId="3" borderId="54" xfId="7" applyFill="1" applyBorder="1" applyAlignment="1">
      <alignment horizontal="left" vertical="top"/>
    </xf>
    <xf numFmtId="0" fontId="22" fillId="3" borderId="54" xfId="7" applyFill="1" applyBorder="1" applyAlignment="1">
      <alignment vertical="top"/>
    </xf>
    <xf numFmtId="0" fontId="36" fillId="3" borderId="0" xfId="7" applyFont="1" applyFill="1" applyBorder="1" applyAlignment="1">
      <alignment horizontal="center" wrapText="1"/>
    </xf>
    <xf numFmtId="0" fontId="31" fillId="3" borderId="0" xfId="7" applyFont="1" applyFill="1" applyBorder="1" applyAlignment="1">
      <alignment horizontal="left" vertical="top"/>
    </xf>
    <xf numFmtId="168" fontId="23" fillId="3" borderId="0" xfId="0" applyNumberFormat="1" applyFont="1" applyFill="1" applyBorder="1" applyAlignment="1" applyProtection="1">
      <alignment horizontal="right" vertical="center" wrapText="1" indent="1"/>
    </xf>
    <xf numFmtId="0" fontId="23" fillId="3" borderId="57" xfId="0" applyFont="1" applyFill="1" applyBorder="1" applyAlignment="1" applyProtection="1">
      <alignment vertical="center" wrapText="1"/>
    </xf>
    <xf numFmtId="0" fontId="23" fillId="3" borderId="7" xfId="0" applyFont="1" applyFill="1" applyBorder="1" applyAlignment="1" applyProtection="1">
      <alignment vertical="center" wrapText="1"/>
    </xf>
    <xf numFmtId="0" fontId="23" fillId="3" borderId="0" xfId="0" applyFont="1" applyFill="1" applyBorder="1" applyAlignment="1" applyProtection="1">
      <alignment vertical="center" wrapText="1"/>
    </xf>
    <xf numFmtId="168" fontId="23" fillId="3" borderId="0" xfId="0" applyNumberFormat="1" applyFont="1" applyFill="1" applyBorder="1" applyAlignment="1" applyProtection="1">
      <alignment horizontal="right" wrapText="1"/>
    </xf>
    <xf numFmtId="2" fontId="23" fillId="3" borderId="0" xfId="0" applyNumberFormat="1" applyFont="1" applyFill="1" applyBorder="1" applyAlignment="1" applyProtection="1">
      <alignment horizontal="right" wrapText="1" indent="1"/>
    </xf>
    <xf numFmtId="0" fontId="23" fillId="3" borderId="0" xfId="0" applyFont="1" applyFill="1" applyBorder="1" applyAlignment="1" applyProtection="1">
      <alignment horizontal="center" vertical="center" wrapText="1"/>
    </xf>
    <xf numFmtId="4" fontId="23" fillId="3" borderId="0" xfId="0" applyNumberFormat="1" applyFont="1" applyFill="1" applyBorder="1" applyAlignment="1" applyProtection="1">
      <alignment horizontal="right" vertical="center" wrapText="1" indent="1"/>
    </xf>
    <xf numFmtId="0" fontId="23" fillId="3" borderId="0" xfId="0" applyFont="1" applyFill="1" applyBorder="1" applyAlignment="1" applyProtection="1">
      <alignment wrapText="1"/>
    </xf>
    <xf numFmtId="0" fontId="23" fillId="3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Alignment="1" applyProtection="1">
      <alignment horizontal="left" vertical="top" wrapText="1"/>
    </xf>
    <xf numFmtId="0" fontId="26" fillId="3" borderId="0" xfId="0" applyFont="1" applyFill="1" applyBorder="1" applyAlignment="1" applyProtection="1">
      <alignment horizontal="left" wrapText="1"/>
    </xf>
    <xf numFmtId="0" fontId="26" fillId="3" borderId="0" xfId="0" applyFont="1" applyFill="1" applyBorder="1" applyAlignment="1" applyProtection="1">
      <alignment wrapText="1"/>
    </xf>
    <xf numFmtId="4" fontId="34" fillId="3" borderId="0" xfId="0" applyNumberFormat="1" applyFont="1" applyFill="1" applyBorder="1" applyAlignment="1" applyProtection="1">
      <alignment horizontal="right" wrapText="1" indent="1"/>
    </xf>
    <xf numFmtId="0" fontId="34" fillId="3" borderId="0" xfId="0" applyFont="1" applyFill="1" applyBorder="1" applyAlignment="1" applyProtection="1">
      <alignment horizontal="right" wrapText="1" indent="1"/>
    </xf>
    <xf numFmtId="0" fontId="24" fillId="3" borderId="2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center" vertical="center" wrapText="1"/>
    </xf>
    <xf numFmtId="168" fontId="23" fillId="3" borderId="0" xfId="0" applyNumberFormat="1" applyFont="1" applyFill="1" applyBorder="1" applyAlignment="1" applyProtection="1">
      <alignment horizontal="right" vertical="top" wrapText="1"/>
    </xf>
    <xf numFmtId="4" fontId="23" fillId="3" borderId="0" xfId="0" applyNumberFormat="1" applyFont="1" applyFill="1" applyBorder="1" applyAlignment="1" applyProtection="1">
      <alignment horizontal="right" wrapText="1" indent="1"/>
    </xf>
    <xf numFmtId="0" fontId="26" fillId="3" borderId="0" xfId="0" applyFont="1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vertical="top"/>
    </xf>
    <xf numFmtId="0" fontId="26" fillId="3" borderId="0" xfId="0" applyFont="1" applyFill="1" applyBorder="1" applyAlignment="1" applyProtection="1">
      <alignment horizontal="left"/>
    </xf>
    <xf numFmtId="10" fontId="23" fillId="3" borderId="0" xfId="0" applyNumberFormat="1" applyFont="1" applyFill="1" applyBorder="1" applyAlignment="1" applyProtection="1">
      <alignment horizontal="right" wrapText="1" indent="1"/>
    </xf>
    <xf numFmtId="0" fontId="31" fillId="3" borderId="0" xfId="0" applyFont="1" applyFill="1" applyBorder="1" applyAlignment="1" applyProtection="1">
      <alignment horizontal="center" wrapText="1"/>
    </xf>
    <xf numFmtId="0" fontId="26" fillId="3" borderId="54" xfId="0" applyFont="1" applyFill="1" applyBorder="1" applyAlignment="1" applyProtection="1">
      <alignment horizontal="left" vertical="top"/>
    </xf>
    <xf numFmtId="0" fontId="0" fillId="3" borderId="54" xfId="0" applyFill="1" applyBorder="1" applyAlignment="1" applyProtection="1">
      <alignment horizontal="left" vertical="top"/>
    </xf>
    <xf numFmtId="0" fontId="0" fillId="3" borderId="54" xfId="0" applyFill="1" applyBorder="1" applyAlignment="1" applyProtection="1">
      <alignment vertical="top"/>
    </xf>
    <xf numFmtId="0" fontId="36" fillId="3" borderId="0" xfId="0" applyFont="1" applyFill="1" applyBorder="1" applyAlignment="1" applyProtection="1">
      <alignment horizontal="center" wrapText="1"/>
    </xf>
    <xf numFmtId="0" fontId="31" fillId="3" borderId="0" xfId="0" applyFont="1" applyFill="1" applyBorder="1" applyAlignment="1" applyProtection="1">
      <alignment horizontal="left" vertical="top"/>
    </xf>
    <xf numFmtId="4" fontId="34" fillId="3" borderId="54" xfId="7" applyNumberFormat="1" applyFont="1" applyFill="1" applyBorder="1" applyAlignment="1">
      <alignment wrapText="1"/>
    </xf>
    <xf numFmtId="0" fontId="34" fillId="3" borderId="54" xfId="7" applyFont="1" applyFill="1" applyBorder="1" applyAlignment="1">
      <alignment wrapText="1"/>
    </xf>
    <xf numFmtId="4" fontId="34" fillId="3" borderId="54" xfId="0" applyNumberFormat="1" applyFont="1" applyFill="1" applyBorder="1" applyAlignment="1" applyProtection="1">
      <alignment wrapText="1"/>
    </xf>
    <xf numFmtId="0" fontId="34" fillId="3" borderId="54" xfId="0" applyFont="1" applyFill="1" applyBorder="1" applyAlignment="1" applyProtection="1">
      <alignment wrapText="1"/>
    </xf>
    <xf numFmtId="4" fontId="16" fillId="0" borderId="5" xfId="0" applyNumberFormat="1" applyFont="1" applyBorder="1" applyAlignment="1" applyProtection="1">
      <alignment horizontal="right" vertical="center"/>
    </xf>
    <xf numFmtId="166" fontId="8" fillId="0" borderId="0" xfId="0" applyNumberFormat="1" applyFont="1" applyAlignment="1" applyProtection="1">
      <alignment horizontal="right" vertical="center"/>
      <protection locked="0"/>
    </xf>
    <xf numFmtId="167" fontId="8" fillId="0" borderId="0" xfId="0" applyNumberFormat="1" applyFont="1" applyAlignment="1" applyProtection="1">
      <alignment horizontal="right" vertical="top"/>
      <protection locked="0"/>
    </xf>
    <xf numFmtId="0" fontId="13" fillId="0" borderId="54" xfId="6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0" fillId="0" borderId="63" xfId="0" applyBorder="1" applyProtection="1">
      <alignment vertical="top"/>
      <protection locked="0"/>
    </xf>
    <xf numFmtId="0" fontId="0" fillId="0" borderId="64" xfId="0" applyBorder="1" applyProtection="1">
      <alignment vertical="top"/>
      <protection locked="0"/>
    </xf>
    <xf numFmtId="167" fontId="37" fillId="0" borderId="22" xfId="0" applyNumberFormat="1" applyFont="1" applyBorder="1" applyAlignment="1" applyProtection="1">
      <alignment horizontal="left" vertical="center" wrapText="1"/>
      <protection locked="0"/>
    </xf>
    <xf numFmtId="167" fontId="37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left" vertical="center"/>
      <protection locked="0"/>
    </xf>
    <xf numFmtId="0" fontId="0" fillId="0" borderId="30" xfId="0" applyBorder="1" applyProtection="1">
      <alignment vertical="top"/>
      <protection locked="0"/>
    </xf>
    <xf numFmtId="0" fontId="2" fillId="0" borderId="67" xfId="0" applyFont="1" applyBorder="1" applyAlignment="1" applyProtection="1">
      <alignment horizontal="left" vertical="center" wrapText="1"/>
      <protection locked="0"/>
    </xf>
    <xf numFmtId="0" fontId="2" fillId="0" borderId="56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24" fillId="3" borderId="58" xfId="7" applyFont="1" applyFill="1" applyBorder="1" applyAlignment="1">
      <alignment horizontal="center" vertical="center" wrapText="1"/>
    </xf>
    <xf numFmtId="0" fontId="24" fillId="3" borderId="59" xfId="7" applyFont="1" applyFill="1" applyBorder="1" applyAlignment="1">
      <alignment horizontal="center" vertical="center" wrapText="1"/>
    </xf>
    <xf numFmtId="0" fontId="24" fillId="3" borderId="60" xfId="7" applyFont="1" applyFill="1" applyBorder="1" applyAlignment="1">
      <alignment horizontal="center" vertical="center" wrapText="1"/>
    </xf>
    <xf numFmtId="0" fontId="26" fillId="3" borderId="61" xfId="7" applyFont="1" applyFill="1" applyBorder="1" applyAlignment="1">
      <alignment horizontal="left" vertical="center" wrapText="1"/>
    </xf>
    <xf numFmtId="0" fontId="26" fillId="3" borderId="4" xfId="7" applyFont="1" applyFill="1" applyBorder="1" applyAlignment="1">
      <alignment horizontal="left" vertical="center" wrapText="1"/>
    </xf>
    <xf numFmtId="0" fontId="27" fillId="3" borderId="5" xfId="7" applyFont="1" applyFill="1" applyBorder="1" applyAlignment="1">
      <alignment horizontal="center" vertical="center" wrapText="1"/>
    </xf>
    <xf numFmtId="0" fontId="27" fillId="3" borderId="4" xfId="7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top" wrapText="1"/>
      <protection locked="0"/>
    </xf>
    <xf numFmtId="168" fontId="30" fillId="3" borderId="0" xfId="7" applyNumberFormat="1" applyFont="1" applyFill="1" applyBorder="1" applyAlignment="1">
      <alignment horizontal="center" wrapText="1"/>
    </xf>
    <xf numFmtId="0" fontId="30" fillId="3" borderId="0" xfId="7" applyFont="1" applyFill="1" applyBorder="1" applyAlignment="1">
      <alignment horizontal="left" wrapText="1"/>
    </xf>
    <xf numFmtId="0" fontId="23" fillId="3" borderId="0" xfId="7" applyFont="1" applyFill="1" applyBorder="1" applyAlignment="1">
      <alignment horizontal="left" wrapText="1"/>
    </xf>
    <xf numFmtId="168" fontId="23" fillId="3" borderId="57" xfId="7" applyNumberFormat="1" applyFont="1" applyFill="1" applyBorder="1" applyAlignment="1">
      <alignment horizontal="center" vertical="center" wrapText="1"/>
    </xf>
    <xf numFmtId="0" fontId="23" fillId="3" borderId="0" xfId="7" applyFont="1" applyFill="1" applyBorder="1" applyAlignment="1">
      <alignment horizontal="left" vertical="top" wrapText="1"/>
    </xf>
    <xf numFmtId="0" fontId="22" fillId="0" borderId="0" xfId="7" applyAlignment="1"/>
    <xf numFmtId="0" fontId="30" fillId="3" borderId="0" xfId="7" applyFont="1" applyFill="1" applyBorder="1" applyAlignment="1">
      <alignment horizontal="center" wrapText="1"/>
    </xf>
    <xf numFmtId="168" fontId="30" fillId="3" borderId="0" xfId="7" applyNumberFormat="1" applyFont="1" applyFill="1" applyBorder="1" applyAlignment="1">
      <alignment horizontal="left" wrapText="1"/>
    </xf>
    <xf numFmtId="0" fontId="22" fillId="0" borderId="0" xfId="7" applyAlignment="1">
      <alignment horizontal="left"/>
    </xf>
    <xf numFmtId="0" fontId="33" fillId="3" borderId="0" xfId="7" applyFont="1" applyFill="1" applyBorder="1" applyAlignment="1">
      <alignment horizontal="center" wrapText="1"/>
    </xf>
    <xf numFmtId="0" fontId="22" fillId="3" borderId="0" xfId="7" applyFill="1" applyBorder="1" applyAlignment="1">
      <alignment horizontal="left" wrapText="1"/>
    </xf>
    <xf numFmtId="0" fontId="32" fillId="3" borderId="0" xfId="7" applyFont="1" applyFill="1" applyBorder="1" applyAlignment="1">
      <alignment horizontal="left" wrapText="1"/>
    </xf>
    <xf numFmtId="0" fontId="22" fillId="3" borderId="0" xfId="7" applyFill="1" applyBorder="1" applyAlignment="1">
      <alignment horizontal="left" vertical="top" wrapText="1"/>
    </xf>
    <xf numFmtId="0" fontId="26" fillId="3" borderId="54" xfId="7" applyFont="1" applyFill="1" applyBorder="1" applyAlignment="1">
      <alignment horizontal="left" wrapText="1"/>
    </xf>
    <xf numFmtId="0" fontId="31" fillId="2" borderId="0" xfId="7" applyFont="1" applyFill="1" applyBorder="1" applyAlignment="1">
      <alignment horizontal="left"/>
    </xf>
    <xf numFmtId="4" fontId="34" fillId="3" borderId="54" xfId="7" applyNumberFormat="1" applyFont="1" applyFill="1" applyBorder="1" applyAlignment="1">
      <alignment horizontal="right" wrapText="1" indent="1"/>
    </xf>
    <xf numFmtId="0" fontId="34" fillId="3" borderId="54" xfId="7" applyFont="1" applyFill="1" applyBorder="1" applyAlignment="1">
      <alignment horizontal="right" wrapText="1" indent="1"/>
    </xf>
    <xf numFmtId="168" fontId="30" fillId="3" borderId="0" xfId="7" applyNumberFormat="1" applyFont="1" applyFill="1" applyBorder="1" applyAlignment="1">
      <alignment horizontal="center" vertical="top" wrapText="1"/>
    </xf>
    <xf numFmtId="0" fontId="30" fillId="3" borderId="0" xfId="7" applyFont="1" applyFill="1" applyBorder="1" applyAlignment="1">
      <alignment horizontal="left" vertical="top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6" fillId="3" borderId="0" xfId="7" applyFont="1" applyFill="1" applyBorder="1" applyAlignment="1">
      <alignment horizontal="left" vertical="top" wrapText="1"/>
    </xf>
    <xf numFmtId="0" fontId="26" fillId="3" borderId="0" xfId="7" applyFont="1" applyFill="1" applyBorder="1" applyAlignment="1">
      <alignment horizontal="left" wrapText="1"/>
    </xf>
    <xf numFmtId="0" fontId="31" fillId="3" borderId="0" xfId="7" applyFont="1" applyFill="1" applyBorder="1" applyAlignment="1">
      <alignment horizontal="left" wrapText="1"/>
    </xf>
    <xf numFmtId="168" fontId="23" fillId="3" borderId="0" xfId="7" applyNumberFormat="1" applyFont="1" applyFill="1" applyBorder="1" applyAlignment="1">
      <alignment horizontal="center" vertical="center" wrapText="1"/>
    </xf>
    <xf numFmtId="168" fontId="30" fillId="3" borderId="0" xfId="0" applyNumberFormat="1" applyFont="1" applyFill="1" applyBorder="1" applyAlignment="1" applyProtection="1">
      <alignment horizontal="center" wrapText="1"/>
    </xf>
    <xf numFmtId="0" fontId="30" fillId="3" borderId="0" xfId="0" applyFont="1" applyFill="1" applyBorder="1" applyAlignment="1" applyProtection="1">
      <alignment horizontal="left" wrapText="1"/>
    </xf>
    <xf numFmtId="0" fontId="23" fillId="3" borderId="0" xfId="0" applyFont="1" applyFill="1" applyBorder="1" applyAlignment="1" applyProtection="1">
      <alignment horizontal="left" wrapText="1"/>
    </xf>
    <xf numFmtId="168" fontId="23" fillId="3" borderId="0" xfId="0" applyNumberFormat="1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30" fillId="3" borderId="0" xfId="0" applyFont="1" applyFill="1" applyBorder="1" applyAlignment="1" applyProtection="1">
      <alignment horizontal="center" wrapText="1"/>
    </xf>
    <xf numFmtId="168" fontId="30" fillId="3" borderId="0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33" fillId="3" borderId="0" xfId="0" applyFont="1" applyFill="1" applyBorder="1" applyAlignment="1" applyProtection="1">
      <alignment horizontal="center" wrapText="1"/>
    </xf>
    <xf numFmtId="0" fontId="0" fillId="3" borderId="0" xfId="0" applyFill="1" applyAlignment="1" applyProtection="1">
      <alignment horizontal="left"/>
    </xf>
    <xf numFmtId="0" fontId="0" fillId="3" borderId="0" xfId="0" applyFill="1" applyBorder="1" applyAlignment="1" applyProtection="1">
      <alignment horizontal="left" wrapText="1"/>
    </xf>
    <xf numFmtId="0" fontId="32" fillId="3" borderId="0" xfId="0" applyFont="1" applyFill="1" applyBorder="1" applyAlignment="1" applyProtection="1">
      <alignment horizontal="left" wrapText="1"/>
    </xf>
    <xf numFmtId="0" fontId="0" fillId="3" borderId="0" xfId="0" applyFill="1" applyBorder="1" applyAlignment="1" applyProtection="1">
      <alignment horizontal="left" vertical="top" wrapText="1"/>
    </xf>
    <xf numFmtId="0" fontId="26" fillId="3" borderId="54" xfId="0" applyFont="1" applyFill="1" applyBorder="1" applyAlignment="1" applyProtection="1">
      <alignment horizontal="left" wrapText="1"/>
    </xf>
    <xf numFmtId="4" fontId="34" fillId="3" borderId="54" xfId="0" applyNumberFormat="1" applyFont="1" applyFill="1" applyBorder="1" applyAlignment="1" applyProtection="1">
      <alignment horizontal="right" wrapText="1" indent="1"/>
    </xf>
    <xf numFmtId="0" fontId="34" fillId="3" borderId="54" xfId="0" applyFont="1" applyFill="1" applyBorder="1" applyAlignment="1" applyProtection="1">
      <alignment horizontal="right" wrapText="1" indent="1"/>
    </xf>
    <xf numFmtId="0" fontId="24" fillId="3" borderId="58" xfId="0" applyFont="1" applyFill="1" applyBorder="1" applyAlignment="1" applyProtection="1">
      <alignment horizontal="center" vertical="center" wrapText="1"/>
    </xf>
    <xf numFmtId="0" fontId="24" fillId="3" borderId="59" xfId="0" applyFont="1" applyFill="1" applyBorder="1" applyAlignment="1" applyProtection="1">
      <alignment horizontal="center" vertical="center" wrapText="1"/>
    </xf>
    <xf numFmtId="0" fontId="24" fillId="3" borderId="60" xfId="0" applyFont="1" applyFill="1" applyBorder="1" applyAlignment="1" applyProtection="1">
      <alignment horizontal="center" vertical="center" wrapText="1"/>
    </xf>
    <xf numFmtId="0" fontId="26" fillId="3" borderId="61" xfId="0" applyFont="1" applyFill="1" applyBorder="1" applyAlignment="1" applyProtection="1">
      <alignment horizontal="left" vertical="center" wrapText="1"/>
    </xf>
    <xf numFmtId="0" fontId="26" fillId="3" borderId="4" xfId="0" applyFont="1" applyFill="1" applyBorder="1" applyAlignment="1" applyProtection="1">
      <alignment horizontal="left" vertical="center" wrapText="1"/>
    </xf>
    <xf numFmtId="0" fontId="27" fillId="3" borderId="5" xfId="0" applyFont="1" applyFill="1" applyBorder="1" applyAlignment="1" applyProtection="1">
      <alignment horizontal="center" vertical="center" wrapText="1"/>
    </xf>
    <xf numFmtId="0" fontId="27" fillId="3" borderId="4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left"/>
    </xf>
    <xf numFmtId="168" fontId="30" fillId="3" borderId="0" xfId="0" applyNumberFormat="1" applyFont="1" applyFill="1" applyBorder="1" applyAlignment="1" applyProtection="1">
      <alignment horizontal="center" vertical="top" wrapText="1"/>
    </xf>
    <xf numFmtId="0" fontId="30" fillId="3" borderId="0" xfId="0" applyFont="1" applyFill="1" applyBorder="1" applyAlignment="1" applyProtection="1">
      <alignment horizontal="left" vertical="top" wrapText="1"/>
    </xf>
    <xf numFmtId="0" fontId="31" fillId="3" borderId="0" xfId="0" applyFont="1" applyFill="1" applyBorder="1" applyAlignment="1" applyProtection="1">
      <alignment horizontal="left" wrapText="1"/>
    </xf>
    <xf numFmtId="0" fontId="26" fillId="3" borderId="0" xfId="0" applyFont="1" applyFill="1" applyBorder="1" applyAlignment="1" applyProtection="1">
      <alignment horizontal="left" wrapText="1"/>
    </xf>
    <xf numFmtId="0" fontId="26" fillId="3" borderId="0" xfId="0" applyFont="1" applyFill="1" applyBorder="1" applyAlignment="1" applyProtection="1">
      <alignment horizontal="left" vertical="top" wrapText="1"/>
    </xf>
    <xf numFmtId="4" fontId="23" fillId="4" borderId="0" xfId="7" applyNumberFormat="1" applyFont="1" applyFill="1" applyBorder="1" applyAlignment="1">
      <alignment horizontal="right" vertical="center" wrapText="1" indent="1"/>
    </xf>
    <xf numFmtId="4" fontId="23" fillId="4" borderId="0" xfId="7" applyNumberFormat="1" applyFont="1" applyFill="1" applyBorder="1" applyAlignment="1">
      <alignment horizontal="right" wrapText="1" indent="1"/>
    </xf>
    <xf numFmtId="4" fontId="22" fillId="4" borderId="0" xfId="7" applyNumberFormat="1" applyFill="1" applyBorder="1" applyAlignment="1">
      <alignment horizontal="right" wrapText="1" indent="1"/>
    </xf>
    <xf numFmtId="4" fontId="23" fillId="4" borderId="0" xfId="0" applyNumberFormat="1" applyFont="1" applyFill="1" applyBorder="1" applyAlignment="1" applyProtection="1">
      <alignment horizontal="right" vertical="center" wrapText="1" indent="1"/>
    </xf>
    <xf numFmtId="4" fontId="23" fillId="4" borderId="0" xfId="0" applyNumberFormat="1" applyFont="1" applyFill="1" applyBorder="1" applyAlignment="1" applyProtection="1">
      <alignment horizontal="right" wrapText="1" indent="1"/>
    </xf>
    <xf numFmtId="4" fontId="0" fillId="4" borderId="0" xfId="0" applyNumberFormat="1" applyFill="1" applyBorder="1" applyAlignment="1" applyProtection="1">
      <alignment horizontal="right" wrapText="1" indent="1"/>
    </xf>
  </cellXfs>
  <cellStyles count="8">
    <cellStyle name="Euro" xfId="1"/>
    <cellStyle name="Normálna" xfId="0" builtinId="0"/>
    <cellStyle name="Normálna 2" xfId="7"/>
    <cellStyle name="Normálna 3 2" xfId="3"/>
    <cellStyle name="Normálna 5" xfId="5"/>
    <cellStyle name="normálne 2" xfId="4"/>
    <cellStyle name="normálne 3" xfId="6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tabSelected="1" view="pageBreakPreview" zoomScaleSheetLayoutView="100" workbookViewId="0">
      <selection activeCell="H14" sqref="H14:I14"/>
    </sheetView>
  </sheetViews>
  <sheetFormatPr defaultColWidth="10.6640625" defaultRowHeight="12" customHeight="1" x14ac:dyDescent="0.15"/>
  <cols>
    <col min="1" max="1" width="3" style="6" customWidth="1"/>
    <col min="2" max="2" width="2.5" style="6" customWidth="1"/>
    <col min="3" max="3" width="3.83203125" style="6" customWidth="1"/>
    <col min="4" max="4" width="11.6640625" style="6" customWidth="1"/>
    <col min="5" max="5" width="14.83203125" style="82" customWidth="1"/>
    <col min="6" max="6" width="0.5" style="82" customWidth="1"/>
    <col min="7" max="7" width="3.1640625" style="82" customWidth="1"/>
    <col min="8" max="8" width="3" style="82" customWidth="1"/>
    <col min="9" max="9" width="12.33203125" style="82" customWidth="1"/>
    <col min="10" max="10" width="16.1640625" style="82" customWidth="1"/>
    <col min="11" max="11" width="0.6640625" style="82" customWidth="1"/>
    <col min="12" max="12" width="3" style="82" customWidth="1"/>
    <col min="13" max="13" width="4.1640625" style="82" customWidth="1"/>
    <col min="14" max="14" width="9" style="82" customWidth="1"/>
    <col min="15" max="15" width="4.33203125" style="82" customWidth="1"/>
    <col min="16" max="16" width="15.33203125" style="82" customWidth="1"/>
    <col min="17" max="17" width="7.5" style="82" customWidth="1"/>
    <col min="18" max="18" width="14.5" style="82" customWidth="1"/>
    <col min="19" max="19" width="0.5" style="82" customWidth="1"/>
    <col min="20" max="253" width="10.6640625" style="82"/>
    <col min="254" max="254" width="15.5" style="82" customWidth="1"/>
    <col min="255" max="255" width="72.33203125" style="82" customWidth="1"/>
    <col min="256" max="256" width="22" style="82" customWidth="1"/>
    <col min="257" max="257" width="21" style="82" customWidth="1"/>
    <col min="258" max="258" width="21.5" style="82" customWidth="1"/>
    <col min="259" max="260" width="19.6640625" style="82" customWidth="1"/>
    <col min="261" max="509" width="10.6640625" style="82"/>
    <col min="510" max="510" width="15.5" style="82" customWidth="1"/>
    <col min="511" max="511" width="72.33203125" style="82" customWidth="1"/>
    <col min="512" max="512" width="22" style="82" customWidth="1"/>
    <col min="513" max="513" width="21" style="82" customWidth="1"/>
    <col min="514" max="514" width="21.5" style="82" customWidth="1"/>
    <col min="515" max="516" width="19.6640625" style="82" customWidth="1"/>
    <col min="517" max="765" width="10.6640625" style="82"/>
    <col min="766" max="766" width="15.5" style="82" customWidth="1"/>
    <col min="767" max="767" width="72.33203125" style="82" customWidth="1"/>
    <col min="768" max="768" width="22" style="82" customWidth="1"/>
    <col min="769" max="769" width="21" style="82" customWidth="1"/>
    <col min="770" max="770" width="21.5" style="82" customWidth="1"/>
    <col min="771" max="772" width="19.6640625" style="82" customWidth="1"/>
    <col min="773" max="1021" width="10.6640625" style="82"/>
    <col min="1022" max="1022" width="15.5" style="82" customWidth="1"/>
    <col min="1023" max="1023" width="72.33203125" style="82" customWidth="1"/>
    <col min="1024" max="1024" width="22" style="82" customWidth="1"/>
    <col min="1025" max="1025" width="21" style="82" customWidth="1"/>
    <col min="1026" max="1026" width="21.5" style="82" customWidth="1"/>
    <col min="1027" max="1028" width="19.6640625" style="82" customWidth="1"/>
    <col min="1029" max="1277" width="10.6640625" style="82"/>
    <col min="1278" max="1278" width="15.5" style="82" customWidth="1"/>
    <col min="1279" max="1279" width="72.33203125" style="82" customWidth="1"/>
    <col min="1280" max="1280" width="22" style="82" customWidth="1"/>
    <col min="1281" max="1281" width="21" style="82" customWidth="1"/>
    <col min="1282" max="1282" width="21.5" style="82" customWidth="1"/>
    <col min="1283" max="1284" width="19.6640625" style="82" customWidth="1"/>
    <col min="1285" max="1533" width="10.6640625" style="82"/>
    <col min="1534" max="1534" width="15.5" style="82" customWidth="1"/>
    <col min="1535" max="1535" width="72.33203125" style="82" customWidth="1"/>
    <col min="1536" max="1536" width="22" style="82" customWidth="1"/>
    <col min="1537" max="1537" width="21" style="82" customWidth="1"/>
    <col min="1538" max="1538" width="21.5" style="82" customWidth="1"/>
    <col min="1539" max="1540" width="19.6640625" style="82" customWidth="1"/>
    <col min="1541" max="1789" width="10.6640625" style="82"/>
    <col min="1790" max="1790" width="15.5" style="82" customWidth="1"/>
    <col min="1791" max="1791" width="72.33203125" style="82" customWidth="1"/>
    <col min="1792" max="1792" width="22" style="82" customWidth="1"/>
    <col min="1793" max="1793" width="21" style="82" customWidth="1"/>
    <col min="1794" max="1794" width="21.5" style="82" customWidth="1"/>
    <col min="1795" max="1796" width="19.6640625" style="82" customWidth="1"/>
    <col min="1797" max="2045" width="10.6640625" style="82"/>
    <col min="2046" max="2046" width="15.5" style="82" customWidth="1"/>
    <col min="2047" max="2047" width="72.33203125" style="82" customWidth="1"/>
    <col min="2048" max="2048" width="22" style="82" customWidth="1"/>
    <col min="2049" max="2049" width="21" style="82" customWidth="1"/>
    <col min="2050" max="2050" width="21.5" style="82" customWidth="1"/>
    <col min="2051" max="2052" width="19.6640625" style="82" customWidth="1"/>
    <col min="2053" max="2301" width="10.6640625" style="82"/>
    <col min="2302" max="2302" width="15.5" style="82" customWidth="1"/>
    <col min="2303" max="2303" width="72.33203125" style="82" customWidth="1"/>
    <col min="2304" max="2304" width="22" style="82" customWidth="1"/>
    <col min="2305" max="2305" width="21" style="82" customWidth="1"/>
    <col min="2306" max="2306" width="21.5" style="82" customWidth="1"/>
    <col min="2307" max="2308" width="19.6640625" style="82" customWidth="1"/>
    <col min="2309" max="2557" width="10.6640625" style="82"/>
    <col min="2558" max="2558" width="15.5" style="82" customWidth="1"/>
    <col min="2559" max="2559" width="72.33203125" style="82" customWidth="1"/>
    <col min="2560" max="2560" width="22" style="82" customWidth="1"/>
    <col min="2561" max="2561" width="21" style="82" customWidth="1"/>
    <col min="2562" max="2562" width="21.5" style="82" customWidth="1"/>
    <col min="2563" max="2564" width="19.6640625" style="82" customWidth="1"/>
    <col min="2565" max="2813" width="10.6640625" style="82"/>
    <col min="2814" max="2814" width="15.5" style="82" customWidth="1"/>
    <col min="2815" max="2815" width="72.33203125" style="82" customWidth="1"/>
    <col min="2816" max="2816" width="22" style="82" customWidth="1"/>
    <col min="2817" max="2817" width="21" style="82" customWidth="1"/>
    <col min="2818" max="2818" width="21.5" style="82" customWidth="1"/>
    <col min="2819" max="2820" width="19.6640625" style="82" customWidth="1"/>
    <col min="2821" max="3069" width="10.6640625" style="82"/>
    <col min="3070" max="3070" width="15.5" style="82" customWidth="1"/>
    <col min="3071" max="3071" width="72.33203125" style="82" customWidth="1"/>
    <col min="3072" max="3072" width="22" style="82" customWidth="1"/>
    <col min="3073" max="3073" width="21" style="82" customWidth="1"/>
    <col min="3074" max="3074" width="21.5" style="82" customWidth="1"/>
    <col min="3075" max="3076" width="19.6640625" style="82" customWidth="1"/>
    <col min="3077" max="3325" width="10.6640625" style="82"/>
    <col min="3326" max="3326" width="15.5" style="82" customWidth="1"/>
    <col min="3327" max="3327" width="72.33203125" style="82" customWidth="1"/>
    <col min="3328" max="3328" width="22" style="82" customWidth="1"/>
    <col min="3329" max="3329" width="21" style="82" customWidth="1"/>
    <col min="3330" max="3330" width="21.5" style="82" customWidth="1"/>
    <col min="3331" max="3332" width="19.6640625" style="82" customWidth="1"/>
    <col min="3333" max="3581" width="10.6640625" style="82"/>
    <col min="3582" max="3582" width="15.5" style="82" customWidth="1"/>
    <col min="3583" max="3583" width="72.33203125" style="82" customWidth="1"/>
    <col min="3584" max="3584" width="22" style="82" customWidth="1"/>
    <col min="3585" max="3585" width="21" style="82" customWidth="1"/>
    <col min="3586" max="3586" width="21.5" style="82" customWidth="1"/>
    <col min="3587" max="3588" width="19.6640625" style="82" customWidth="1"/>
    <col min="3589" max="3837" width="10.6640625" style="82"/>
    <col min="3838" max="3838" width="15.5" style="82" customWidth="1"/>
    <col min="3839" max="3839" width="72.33203125" style="82" customWidth="1"/>
    <col min="3840" max="3840" width="22" style="82" customWidth="1"/>
    <col min="3841" max="3841" width="21" style="82" customWidth="1"/>
    <col min="3842" max="3842" width="21.5" style="82" customWidth="1"/>
    <col min="3843" max="3844" width="19.6640625" style="82" customWidth="1"/>
    <col min="3845" max="4093" width="10.6640625" style="82"/>
    <col min="4094" max="4094" width="15.5" style="82" customWidth="1"/>
    <col min="4095" max="4095" width="72.33203125" style="82" customWidth="1"/>
    <col min="4096" max="4096" width="22" style="82" customWidth="1"/>
    <col min="4097" max="4097" width="21" style="82" customWidth="1"/>
    <col min="4098" max="4098" width="21.5" style="82" customWidth="1"/>
    <col min="4099" max="4100" width="19.6640625" style="82" customWidth="1"/>
    <col min="4101" max="4349" width="10.6640625" style="82"/>
    <col min="4350" max="4350" width="15.5" style="82" customWidth="1"/>
    <col min="4351" max="4351" width="72.33203125" style="82" customWidth="1"/>
    <col min="4352" max="4352" width="22" style="82" customWidth="1"/>
    <col min="4353" max="4353" width="21" style="82" customWidth="1"/>
    <col min="4354" max="4354" width="21.5" style="82" customWidth="1"/>
    <col min="4355" max="4356" width="19.6640625" style="82" customWidth="1"/>
    <col min="4357" max="4605" width="10.6640625" style="82"/>
    <col min="4606" max="4606" width="15.5" style="82" customWidth="1"/>
    <col min="4607" max="4607" width="72.33203125" style="82" customWidth="1"/>
    <col min="4608" max="4608" width="22" style="82" customWidth="1"/>
    <col min="4609" max="4609" width="21" style="82" customWidth="1"/>
    <col min="4610" max="4610" width="21.5" style="82" customWidth="1"/>
    <col min="4611" max="4612" width="19.6640625" style="82" customWidth="1"/>
    <col min="4613" max="4861" width="10.6640625" style="82"/>
    <col min="4862" max="4862" width="15.5" style="82" customWidth="1"/>
    <col min="4863" max="4863" width="72.33203125" style="82" customWidth="1"/>
    <col min="4864" max="4864" width="22" style="82" customWidth="1"/>
    <col min="4865" max="4865" width="21" style="82" customWidth="1"/>
    <col min="4866" max="4866" width="21.5" style="82" customWidth="1"/>
    <col min="4867" max="4868" width="19.6640625" style="82" customWidth="1"/>
    <col min="4869" max="5117" width="10.6640625" style="82"/>
    <col min="5118" max="5118" width="15.5" style="82" customWidth="1"/>
    <col min="5119" max="5119" width="72.33203125" style="82" customWidth="1"/>
    <col min="5120" max="5120" width="22" style="82" customWidth="1"/>
    <col min="5121" max="5121" width="21" style="82" customWidth="1"/>
    <col min="5122" max="5122" width="21.5" style="82" customWidth="1"/>
    <col min="5123" max="5124" width="19.6640625" style="82" customWidth="1"/>
    <col min="5125" max="5373" width="10.6640625" style="82"/>
    <col min="5374" max="5374" width="15.5" style="82" customWidth="1"/>
    <col min="5375" max="5375" width="72.33203125" style="82" customWidth="1"/>
    <col min="5376" max="5376" width="22" style="82" customWidth="1"/>
    <col min="5377" max="5377" width="21" style="82" customWidth="1"/>
    <col min="5378" max="5378" width="21.5" style="82" customWidth="1"/>
    <col min="5379" max="5380" width="19.6640625" style="82" customWidth="1"/>
    <col min="5381" max="5629" width="10.6640625" style="82"/>
    <col min="5630" max="5630" width="15.5" style="82" customWidth="1"/>
    <col min="5631" max="5631" width="72.33203125" style="82" customWidth="1"/>
    <col min="5632" max="5632" width="22" style="82" customWidth="1"/>
    <col min="5633" max="5633" width="21" style="82" customWidth="1"/>
    <col min="5634" max="5634" width="21.5" style="82" customWidth="1"/>
    <col min="5635" max="5636" width="19.6640625" style="82" customWidth="1"/>
    <col min="5637" max="5885" width="10.6640625" style="82"/>
    <col min="5886" max="5886" width="15.5" style="82" customWidth="1"/>
    <col min="5887" max="5887" width="72.33203125" style="82" customWidth="1"/>
    <col min="5888" max="5888" width="22" style="82" customWidth="1"/>
    <col min="5889" max="5889" width="21" style="82" customWidth="1"/>
    <col min="5890" max="5890" width="21.5" style="82" customWidth="1"/>
    <col min="5891" max="5892" width="19.6640625" style="82" customWidth="1"/>
    <col min="5893" max="6141" width="10.6640625" style="82"/>
    <col min="6142" max="6142" width="15.5" style="82" customWidth="1"/>
    <col min="6143" max="6143" width="72.33203125" style="82" customWidth="1"/>
    <col min="6144" max="6144" width="22" style="82" customWidth="1"/>
    <col min="6145" max="6145" width="21" style="82" customWidth="1"/>
    <col min="6146" max="6146" width="21.5" style="82" customWidth="1"/>
    <col min="6147" max="6148" width="19.6640625" style="82" customWidth="1"/>
    <col min="6149" max="6397" width="10.6640625" style="82"/>
    <col min="6398" max="6398" width="15.5" style="82" customWidth="1"/>
    <col min="6399" max="6399" width="72.33203125" style="82" customWidth="1"/>
    <col min="6400" max="6400" width="22" style="82" customWidth="1"/>
    <col min="6401" max="6401" width="21" style="82" customWidth="1"/>
    <col min="6402" max="6402" width="21.5" style="82" customWidth="1"/>
    <col min="6403" max="6404" width="19.6640625" style="82" customWidth="1"/>
    <col min="6405" max="6653" width="10.6640625" style="82"/>
    <col min="6654" max="6654" width="15.5" style="82" customWidth="1"/>
    <col min="6655" max="6655" width="72.33203125" style="82" customWidth="1"/>
    <col min="6656" max="6656" width="22" style="82" customWidth="1"/>
    <col min="6657" max="6657" width="21" style="82" customWidth="1"/>
    <col min="6658" max="6658" width="21.5" style="82" customWidth="1"/>
    <col min="6659" max="6660" width="19.6640625" style="82" customWidth="1"/>
    <col min="6661" max="6909" width="10.6640625" style="82"/>
    <col min="6910" max="6910" width="15.5" style="82" customWidth="1"/>
    <col min="6911" max="6911" width="72.33203125" style="82" customWidth="1"/>
    <col min="6912" max="6912" width="22" style="82" customWidth="1"/>
    <col min="6913" max="6913" width="21" style="82" customWidth="1"/>
    <col min="6914" max="6914" width="21.5" style="82" customWidth="1"/>
    <col min="6915" max="6916" width="19.6640625" style="82" customWidth="1"/>
    <col min="6917" max="7165" width="10.6640625" style="82"/>
    <col min="7166" max="7166" width="15.5" style="82" customWidth="1"/>
    <col min="7167" max="7167" width="72.33203125" style="82" customWidth="1"/>
    <col min="7168" max="7168" width="22" style="82" customWidth="1"/>
    <col min="7169" max="7169" width="21" style="82" customWidth="1"/>
    <col min="7170" max="7170" width="21.5" style="82" customWidth="1"/>
    <col min="7171" max="7172" width="19.6640625" style="82" customWidth="1"/>
    <col min="7173" max="7421" width="10.6640625" style="82"/>
    <col min="7422" max="7422" width="15.5" style="82" customWidth="1"/>
    <col min="7423" max="7423" width="72.33203125" style="82" customWidth="1"/>
    <col min="7424" max="7424" width="22" style="82" customWidth="1"/>
    <col min="7425" max="7425" width="21" style="82" customWidth="1"/>
    <col min="7426" max="7426" width="21.5" style="82" customWidth="1"/>
    <col min="7427" max="7428" width="19.6640625" style="82" customWidth="1"/>
    <col min="7429" max="7677" width="10.6640625" style="82"/>
    <col min="7678" max="7678" width="15.5" style="82" customWidth="1"/>
    <col min="7679" max="7679" width="72.33203125" style="82" customWidth="1"/>
    <col min="7680" max="7680" width="22" style="82" customWidth="1"/>
    <col min="7681" max="7681" width="21" style="82" customWidth="1"/>
    <col min="7682" max="7682" width="21.5" style="82" customWidth="1"/>
    <col min="7683" max="7684" width="19.6640625" style="82" customWidth="1"/>
    <col min="7685" max="7933" width="10.6640625" style="82"/>
    <col min="7934" max="7934" width="15.5" style="82" customWidth="1"/>
    <col min="7935" max="7935" width="72.33203125" style="82" customWidth="1"/>
    <col min="7936" max="7936" width="22" style="82" customWidth="1"/>
    <col min="7937" max="7937" width="21" style="82" customWidth="1"/>
    <col min="7938" max="7938" width="21.5" style="82" customWidth="1"/>
    <col min="7939" max="7940" width="19.6640625" style="82" customWidth="1"/>
    <col min="7941" max="8189" width="10.6640625" style="82"/>
    <col min="8190" max="8190" width="15.5" style="82" customWidth="1"/>
    <col min="8191" max="8191" width="72.33203125" style="82" customWidth="1"/>
    <col min="8192" max="8192" width="22" style="82" customWidth="1"/>
    <col min="8193" max="8193" width="21" style="82" customWidth="1"/>
    <col min="8194" max="8194" width="21.5" style="82" customWidth="1"/>
    <col min="8195" max="8196" width="19.6640625" style="82" customWidth="1"/>
    <col min="8197" max="8445" width="10.6640625" style="82"/>
    <col min="8446" max="8446" width="15.5" style="82" customWidth="1"/>
    <col min="8447" max="8447" width="72.33203125" style="82" customWidth="1"/>
    <col min="8448" max="8448" width="22" style="82" customWidth="1"/>
    <col min="8449" max="8449" width="21" style="82" customWidth="1"/>
    <col min="8450" max="8450" width="21.5" style="82" customWidth="1"/>
    <col min="8451" max="8452" width="19.6640625" style="82" customWidth="1"/>
    <col min="8453" max="8701" width="10.6640625" style="82"/>
    <col min="8702" max="8702" width="15.5" style="82" customWidth="1"/>
    <col min="8703" max="8703" width="72.33203125" style="82" customWidth="1"/>
    <col min="8704" max="8704" width="22" style="82" customWidth="1"/>
    <col min="8705" max="8705" width="21" style="82" customWidth="1"/>
    <col min="8706" max="8706" width="21.5" style="82" customWidth="1"/>
    <col min="8707" max="8708" width="19.6640625" style="82" customWidth="1"/>
    <col min="8709" max="8957" width="10.6640625" style="82"/>
    <col min="8958" max="8958" width="15.5" style="82" customWidth="1"/>
    <col min="8959" max="8959" width="72.33203125" style="82" customWidth="1"/>
    <col min="8960" max="8960" width="22" style="82" customWidth="1"/>
    <col min="8961" max="8961" width="21" style="82" customWidth="1"/>
    <col min="8962" max="8962" width="21.5" style="82" customWidth="1"/>
    <col min="8963" max="8964" width="19.6640625" style="82" customWidth="1"/>
    <col min="8965" max="9213" width="10.6640625" style="82"/>
    <col min="9214" max="9214" width="15.5" style="82" customWidth="1"/>
    <col min="9215" max="9215" width="72.33203125" style="82" customWidth="1"/>
    <col min="9216" max="9216" width="22" style="82" customWidth="1"/>
    <col min="9217" max="9217" width="21" style="82" customWidth="1"/>
    <col min="9218" max="9218" width="21.5" style="82" customWidth="1"/>
    <col min="9219" max="9220" width="19.6640625" style="82" customWidth="1"/>
    <col min="9221" max="9469" width="10.6640625" style="82"/>
    <col min="9470" max="9470" width="15.5" style="82" customWidth="1"/>
    <col min="9471" max="9471" width="72.33203125" style="82" customWidth="1"/>
    <col min="9472" max="9472" width="22" style="82" customWidth="1"/>
    <col min="9473" max="9473" width="21" style="82" customWidth="1"/>
    <col min="9474" max="9474" width="21.5" style="82" customWidth="1"/>
    <col min="9475" max="9476" width="19.6640625" style="82" customWidth="1"/>
    <col min="9477" max="9725" width="10.6640625" style="82"/>
    <col min="9726" max="9726" width="15.5" style="82" customWidth="1"/>
    <col min="9727" max="9727" width="72.33203125" style="82" customWidth="1"/>
    <col min="9728" max="9728" width="22" style="82" customWidth="1"/>
    <col min="9729" max="9729" width="21" style="82" customWidth="1"/>
    <col min="9730" max="9730" width="21.5" style="82" customWidth="1"/>
    <col min="9731" max="9732" width="19.6640625" style="82" customWidth="1"/>
    <col min="9733" max="9981" width="10.6640625" style="82"/>
    <col min="9982" max="9982" width="15.5" style="82" customWidth="1"/>
    <col min="9983" max="9983" width="72.33203125" style="82" customWidth="1"/>
    <col min="9984" max="9984" width="22" style="82" customWidth="1"/>
    <col min="9985" max="9985" width="21" style="82" customWidth="1"/>
    <col min="9986" max="9986" width="21.5" style="82" customWidth="1"/>
    <col min="9987" max="9988" width="19.6640625" style="82" customWidth="1"/>
    <col min="9989" max="10237" width="10.6640625" style="82"/>
    <col min="10238" max="10238" width="15.5" style="82" customWidth="1"/>
    <col min="10239" max="10239" width="72.33203125" style="82" customWidth="1"/>
    <col min="10240" max="10240" width="22" style="82" customWidth="1"/>
    <col min="10241" max="10241" width="21" style="82" customWidth="1"/>
    <col min="10242" max="10242" width="21.5" style="82" customWidth="1"/>
    <col min="10243" max="10244" width="19.6640625" style="82" customWidth="1"/>
    <col min="10245" max="10493" width="10.6640625" style="82"/>
    <col min="10494" max="10494" width="15.5" style="82" customWidth="1"/>
    <col min="10495" max="10495" width="72.33203125" style="82" customWidth="1"/>
    <col min="10496" max="10496" width="22" style="82" customWidth="1"/>
    <col min="10497" max="10497" width="21" style="82" customWidth="1"/>
    <col min="10498" max="10498" width="21.5" style="82" customWidth="1"/>
    <col min="10499" max="10500" width="19.6640625" style="82" customWidth="1"/>
    <col min="10501" max="10749" width="10.6640625" style="82"/>
    <col min="10750" max="10750" width="15.5" style="82" customWidth="1"/>
    <col min="10751" max="10751" width="72.33203125" style="82" customWidth="1"/>
    <col min="10752" max="10752" width="22" style="82" customWidth="1"/>
    <col min="10753" max="10753" width="21" style="82" customWidth="1"/>
    <col min="10754" max="10754" width="21.5" style="82" customWidth="1"/>
    <col min="10755" max="10756" width="19.6640625" style="82" customWidth="1"/>
    <col min="10757" max="11005" width="10.6640625" style="82"/>
    <col min="11006" max="11006" width="15.5" style="82" customWidth="1"/>
    <col min="11007" max="11007" width="72.33203125" style="82" customWidth="1"/>
    <col min="11008" max="11008" width="22" style="82" customWidth="1"/>
    <col min="11009" max="11009" width="21" style="82" customWidth="1"/>
    <col min="11010" max="11010" width="21.5" style="82" customWidth="1"/>
    <col min="11011" max="11012" width="19.6640625" style="82" customWidth="1"/>
    <col min="11013" max="11261" width="10.6640625" style="82"/>
    <col min="11262" max="11262" width="15.5" style="82" customWidth="1"/>
    <col min="11263" max="11263" width="72.33203125" style="82" customWidth="1"/>
    <col min="11264" max="11264" width="22" style="82" customWidth="1"/>
    <col min="11265" max="11265" width="21" style="82" customWidth="1"/>
    <col min="11266" max="11266" width="21.5" style="82" customWidth="1"/>
    <col min="11267" max="11268" width="19.6640625" style="82" customWidth="1"/>
    <col min="11269" max="11517" width="10.6640625" style="82"/>
    <col min="11518" max="11518" width="15.5" style="82" customWidth="1"/>
    <col min="11519" max="11519" width="72.33203125" style="82" customWidth="1"/>
    <col min="11520" max="11520" width="22" style="82" customWidth="1"/>
    <col min="11521" max="11521" width="21" style="82" customWidth="1"/>
    <col min="11522" max="11522" width="21.5" style="82" customWidth="1"/>
    <col min="11523" max="11524" width="19.6640625" style="82" customWidth="1"/>
    <col min="11525" max="11773" width="10.6640625" style="82"/>
    <col min="11774" max="11774" width="15.5" style="82" customWidth="1"/>
    <col min="11775" max="11775" width="72.33203125" style="82" customWidth="1"/>
    <col min="11776" max="11776" width="22" style="82" customWidth="1"/>
    <col min="11777" max="11777" width="21" style="82" customWidth="1"/>
    <col min="11778" max="11778" width="21.5" style="82" customWidth="1"/>
    <col min="11779" max="11780" width="19.6640625" style="82" customWidth="1"/>
    <col min="11781" max="12029" width="10.6640625" style="82"/>
    <col min="12030" max="12030" width="15.5" style="82" customWidth="1"/>
    <col min="12031" max="12031" width="72.33203125" style="82" customWidth="1"/>
    <col min="12032" max="12032" width="22" style="82" customWidth="1"/>
    <col min="12033" max="12033" width="21" style="82" customWidth="1"/>
    <col min="12034" max="12034" width="21.5" style="82" customWidth="1"/>
    <col min="12035" max="12036" width="19.6640625" style="82" customWidth="1"/>
    <col min="12037" max="12285" width="10.6640625" style="82"/>
    <col min="12286" max="12286" width="15.5" style="82" customWidth="1"/>
    <col min="12287" max="12287" width="72.33203125" style="82" customWidth="1"/>
    <col min="12288" max="12288" width="22" style="82" customWidth="1"/>
    <col min="12289" max="12289" width="21" style="82" customWidth="1"/>
    <col min="12290" max="12290" width="21.5" style="82" customWidth="1"/>
    <col min="12291" max="12292" width="19.6640625" style="82" customWidth="1"/>
    <col min="12293" max="12541" width="10.6640625" style="82"/>
    <col min="12542" max="12542" width="15.5" style="82" customWidth="1"/>
    <col min="12543" max="12543" width="72.33203125" style="82" customWidth="1"/>
    <col min="12544" max="12544" width="22" style="82" customWidth="1"/>
    <col min="12545" max="12545" width="21" style="82" customWidth="1"/>
    <col min="12546" max="12546" width="21.5" style="82" customWidth="1"/>
    <col min="12547" max="12548" width="19.6640625" style="82" customWidth="1"/>
    <col min="12549" max="12797" width="10.6640625" style="82"/>
    <col min="12798" max="12798" width="15.5" style="82" customWidth="1"/>
    <col min="12799" max="12799" width="72.33203125" style="82" customWidth="1"/>
    <col min="12800" max="12800" width="22" style="82" customWidth="1"/>
    <col min="12801" max="12801" width="21" style="82" customWidth="1"/>
    <col min="12802" max="12802" width="21.5" style="82" customWidth="1"/>
    <col min="12803" max="12804" width="19.6640625" style="82" customWidth="1"/>
    <col min="12805" max="13053" width="10.6640625" style="82"/>
    <col min="13054" max="13054" width="15.5" style="82" customWidth="1"/>
    <col min="13055" max="13055" width="72.33203125" style="82" customWidth="1"/>
    <col min="13056" max="13056" width="22" style="82" customWidth="1"/>
    <col min="13057" max="13057" width="21" style="82" customWidth="1"/>
    <col min="13058" max="13058" width="21.5" style="82" customWidth="1"/>
    <col min="13059" max="13060" width="19.6640625" style="82" customWidth="1"/>
    <col min="13061" max="13309" width="10.6640625" style="82"/>
    <col min="13310" max="13310" width="15.5" style="82" customWidth="1"/>
    <col min="13311" max="13311" width="72.33203125" style="82" customWidth="1"/>
    <col min="13312" max="13312" width="22" style="82" customWidth="1"/>
    <col min="13313" max="13313" width="21" style="82" customWidth="1"/>
    <col min="13314" max="13314" width="21.5" style="82" customWidth="1"/>
    <col min="13315" max="13316" width="19.6640625" style="82" customWidth="1"/>
    <col min="13317" max="13565" width="10.6640625" style="82"/>
    <col min="13566" max="13566" width="15.5" style="82" customWidth="1"/>
    <col min="13567" max="13567" width="72.33203125" style="82" customWidth="1"/>
    <col min="13568" max="13568" width="22" style="82" customWidth="1"/>
    <col min="13569" max="13569" width="21" style="82" customWidth="1"/>
    <col min="13570" max="13570" width="21.5" style="82" customWidth="1"/>
    <col min="13571" max="13572" width="19.6640625" style="82" customWidth="1"/>
    <col min="13573" max="13821" width="10.6640625" style="82"/>
    <col min="13822" max="13822" width="15.5" style="82" customWidth="1"/>
    <col min="13823" max="13823" width="72.33203125" style="82" customWidth="1"/>
    <col min="13824" max="13824" width="22" style="82" customWidth="1"/>
    <col min="13825" max="13825" width="21" style="82" customWidth="1"/>
    <col min="13826" max="13826" width="21.5" style="82" customWidth="1"/>
    <col min="13827" max="13828" width="19.6640625" style="82" customWidth="1"/>
    <col min="13829" max="14077" width="10.6640625" style="82"/>
    <col min="14078" max="14078" width="15.5" style="82" customWidth="1"/>
    <col min="14079" max="14079" width="72.33203125" style="82" customWidth="1"/>
    <col min="14080" max="14080" width="22" style="82" customWidth="1"/>
    <col min="14081" max="14081" width="21" style="82" customWidth="1"/>
    <col min="14082" max="14082" width="21.5" style="82" customWidth="1"/>
    <col min="14083" max="14084" width="19.6640625" style="82" customWidth="1"/>
    <col min="14085" max="14333" width="10.6640625" style="82"/>
    <col min="14334" max="14334" width="15.5" style="82" customWidth="1"/>
    <col min="14335" max="14335" width="72.33203125" style="82" customWidth="1"/>
    <col min="14336" max="14336" width="22" style="82" customWidth="1"/>
    <col min="14337" max="14337" width="21" style="82" customWidth="1"/>
    <col min="14338" max="14338" width="21.5" style="82" customWidth="1"/>
    <col min="14339" max="14340" width="19.6640625" style="82" customWidth="1"/>
    <col min="14341" max="14589" width="10.6640625" style="82"/>
    <col min="14590" max="14590" width="15.5" style="82" customWidth="1"/>
    <col min="14591" max="14591" width="72.33203125" style="82" customWidth="1"/>
    <col min="14592" max="14592" width="22" style="82" customWidth="1"/>
    <col min="14593" max="14593" width="21" style="82" customWidth="1"/>
    <col min="14594" max="14594" width="21.5" style="82" customWidth="1"/>
    <col min="14595" max="14596" width="19.6640625" style="82" customWidth="1"/>
    <col min="14597" max="14845" width="10.6640625" style="82"/>
    <col min="14846" max="14846" width="15.5" style="82" customWidth="1"/>
    <col min="14847" max="14847" width="72.33203125" style="82" customWidth="1"/>
    <col min="14848" max="14848" width="22" style="82" customWidth="1"/>
    <col min="14849" max="14849" width="21" style="82" customWidth="1"/>
    <col min="14850" max="14850" width="21.5" style="82" customWidth="1"/>
    <col min="14851" max="14852" width="19.6640625" style="82" customWidth="1"/>
    <col min="14853" max="15101" width="10.6640625" style="82"/>
    <col min="15102" max="15102" width="15.5" style="82" customWidth="1"/>
    <col min="15103" max="15103" width="72.33203125" style="82" customWidth="1"/>
    <col min="15104" max="15104" width="22" style="82" customWidth="1"/>
    <col min="15105" max="15105" width="21" style="82" customWidth="1"/>
    <col min="15106" max="15106" width="21.5" style="82" customWidth="1"/>
    <col min="15107" max="15108" width="19.6640625" style="82" customWidth="1"/>
    <col min="15109" max="15357" width="10.6640625" style="82"/>
    <col min="15358" max="15358" width="15.5" style="82" customWidth="1"/>
    <col min="15359" max="15359" width="72.33203125" style="82" customWidth="1"/>
    <col min="15360" max="15360" width="22" style="82" customWidth="1"/>
    <col min="15361" max="15361" width="21" style="82" customWidth="1"/>
    <col min="15362" max="15362" width="21.5" style="82" customWidth="1"/>
    <col min="15363" max="15364" width="19.6640625" style="82" customWidth="1"/>
    <col min="15365" max="15613" width="10.6640625" style="82"/>
    <col min="15614" max="15614" width="15.5" style="82" customWidth="1"/>
    <col min="15615" max="15615" width="72.33203125" style="82" customWidth="1"/>
    <col min="15616" max="15616" width="22" style="82" customWidth="1"/>
    <col min="15617" max="15617" width="21" style="82" customWidth="1"/>
    <col min="15618" max="15618" width="21.5" style="82" customWidth="1"/>
    <col min="15619" max="15620" width="19.6640625" style="82" customWidth="1"/>
    <col min="15621" max="15869" width="10.6640625" style="82"/>
    <col min="15870" max="15870" width="15.5" style="82" customWidth="1"/>
    <col min="15871" max="15871" width="72.33203125" style="82" customWidth="1"/>
    <col min="15872" max="15872" width="22" style="82" customWidth="1"/>
    <col min="15873" max="15873" width="21" style="82" customWidth="1"/>
    <col min="15874" max="15874" width="21.5" style="82" customWidth="1"/>
    <col min="15875" max="15876" width="19.6640625" style="82" customWidth="1"/>
    <col min="15877" max="16125" width="10.6640625" style="82"/>
    <col min="16126" max="16126" width="15.5" style="82" customWidth="1"/>
    <col min="16127" max="16127" width="72.33203125" style="82" customWidth="1"/>
    <col min="16128" max="16128" width="22" style="82" customWidth="1"/>
    <col min="16129" max="16129" width="21" style="82" customWidth="1"/>
    <col min="16130" max="16130" width="21.5" style="82" customWidth="1"/>
    <col min="16131" max="16132" width="19.6640625" style="82" customWidth="1"/>
    <col min="16133" max="16384" width="10.6640625" style="82"/>
  </cols>
  <sheetData>
    <row r="1" spans="1:19" s="6" customFormat="1" ht="18" x14ac:dyDescent="0.15">
      <c r="A1" s="173" t="s">
        <v>55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5"/>
    </row>
    <row r="2" spans="1:19" s="6" customFormat="1" thickBo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10"/>
    </row>
    <row r="3" spans="1:19" s="6" customFormat="1" ht="25.5" customHeight="1" thickBot="1" x14ac:dyDescent="0.2">
      <c r="A3" s="7"/>
      <c r="B3" s="9" t="s">
        <v>21</v>
      </c>
      <c r="C3" s="9"/>
      <c r="D3" s="9"/>
      <c r="E3" s="180" t="s">
        <v>56</v>
      </c>
      <c r="F3" s="181"/>
      <c r="G3" s="181"/>
      <c r="H3" s="181"/>
      <c r="I3" s="181"/>
      <c r="J3" s="181"/>
      <c r="K3" s="181"/>
      <c r="L3" s="181"/>
      <c r="M3" s="182"/>
      <c r="N3" s="9"/>
      <c r="O3" s="9"/>
      <c r="P3" s="9" t="s">
        <v>23</v>
      </c>
      <c r="Q3" s="178" t="s">
        <v>9</v>
      </c>
      <c r="R3" s="179"/>
      <c r="S3" s="10"/>
    </row>
    <row r="4" spans="1:19" s="6" customFormat="1" ht="25.5" customHeight="1" x14ac:dyDescent="0.15">
      <c r="A4" s="7"/>
      <c r="B4" s="9" t="s">
        <v>22</v>
      </c>
      <c r="C4" s="9"/>
      <c r="D4" s="9"/>
      <c r="E4" s="174" t="s">
        <v>57</v>
      </c>
      <c r="F4" s="175"/>
      <c r="G4" s="175"/>
      <c r="H4" s="175"/>
      <c r="I4" s="175"/>
      <c r="J4" s="175"/>
      <c r="K4" s="175"/>
      <c r="L4" s="175"/>
      <c r="M4" s="176"/>
      <c r="N4" s="9"/>
      <c r="O4" s="9"/>
      <c r="P4" s="8"/>
      <c r="Q4" s="177"/>
      <c r="R4" s="177"/>
      <c r="S4" s="10"/>
    </row>
    <row r="5" spans="1:19" s="6" customFormat="1" ht="25.5" customHeight="1" x14ac:dyDescent="0.15">
      <c r="A5" s="7"/>
      <c r="B5" s="9"/>
      <c r="C5" s="9"/>
      <c r="D5" s="9"/>
      <c r="E5" s="174" t="s">
        <v>166</v>
      </c>
      <c r="F5" s="175"/>
      <c r="G5" s="175"/>
      <c r="H5" s="175"/>
      <c r="I5" s="175"/>
      <c r="J5" s="175"/>
      <c r="K5" s="175"/>
      <c r="L5" s="175"/>
      <c r="M5" s="176"/>
      <c r="N5" s="9"/>
      <c r="O5" s="9"/>
      <c r="P5" s="8"/>
      <c r="Q5" s="11"/>
      <c r="R5" s="11"/>
      <c r="S5" s="10"/>
    </row>
    <row r="6" spans="1:19" s="6" customFormat="1" ht="25.5" customHeight="1" thickBot="1" x14ac:dyDescent="0.2">
      <c r="A6" s="7"/>
      <c r="B6" s="9"/>
      <c r="C6" s="9"/>
      <c r="D6" s="9"/>
      <c r="E6" s="189" t="s">
        <v>168</v>
      </c>
      <c r="F6" s="190"/>
      <c r="G6" s="190"/>
      <c r="H6" s="190"/>
      <c r="I6" s="190"/>
      <c r="J6" s="190"/>
      <c r="K6" s="190"/>
      <c r="L6" s="190"/>
      <c r="M6" s="191"/>
      <c r="N6" s="9"/>
      <c r="O6" s="9"/>
      <c r="P6" s="8"/>
      <c r="Q6" s="11"/>
      <c r="R6" s="11"/>
      <c r="S6" s="10"/>
    </row>
    <row r="7" spans="1:19" s="6" customFormat="1" thickBot="1" x14ac:dyDescent="0.2">
      <c r="A7" s="7"/>
      <c r="B7" s="192"/>
      <c r="C7" s="192"/>
      <c r="D7" s="19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 t="s">
        <v>24</v>
      </c>
      <c r="Q7" s="9" t="s">
        <v>25</v>
      </c>
      <c r="R7" s="9"/>
      <c r="S7" s="10"/>
    </row>
    <row r="8" spans="1:19" s="6" customFormat="1" ht="25.5" customHeight="1" thickBot="1" x14ac:dyDescent="0.2">
      <c r="A8" s="7"/>
      <c r="B8" s="9" t="s">
        <v>26</v>
      </c>
      <c r="C8" s="9"/>
      <c r="D8" s="9"/>
      <c r="E8" s="194" t="s">
        <v>10</v>
      </c>
      <c r="F8" s="195"/>
      <c r="G8" s="195"/>
      <c r="H8" s="195"/>
      <c r="I8" s="195"/>
      <c r="J8" s="195"/>
      <c r="K8" s="195"/>
      <c r="L8" s="195"/>
      <c r="M8" s="196"/>
      <c r="N8" s="9"/>
      <c r="O8" s="9"/>
      <c r="P8" s="12">
        <v>31908969</v>
      </c>
      <c r="Q8" s="197" t="s">
        <v>54</v>
      </c>
      <c r="R8" s="198"/>
      <c r="S8" s="10"/>
    </row>
    <row r="9" spans="1:19" s="6" customFormat="1" ht="25.5" customHeight="1" thickBot="1" x14ac:dyDescent="0.2">
      <c r="A9" s="7"/>
      <c r="B9" s="9" t="s">
        <v>27</v>
      </c>
      <c r="C9" s="9"/>
      <c r="D9" s="9"/>
      <c r="E9" s="199"/>
      <c r="F9" s="200"/>
      <c r="G9" s="200"/>
      <c r="H9" s="200"/>
      <c r="I9" s="200"/>
      <c r="J9" s="200"/>
      <c r="K9" s="200"/>
      <c r="L9" s="200"/>
      <c r="M9" s="201"/>
      <c r="N9" s="9"/>
      <c r="O9" s="9"/>
      <c r="P9" s="12"/>
      <c r="Q9" s="197"/>
      <c r="R9" s="198"/>
      <c r="S9" s="10"/>
    </row>
    <row r="10" spans="1:19" s="6" customFormat="1" ht="25.5" customHeight="1" thickBot="1" x14ac:dyDescent="0.2">
      <c r="A10" s="7"/>
      <c r="B10" s="9" t="s">
        <v>28</v>
      </c>
      <c r="C10" s="9"/>
      <c r="D10" s="9"/>
      <c r="E10" s="202" t="s">
        <v>170</v>
      </c>
      <c r="F10" s="203"/>
      <c r="G10" s="203"/>
      <c r="H10" s="203"/>
      <c r="I10" s="203"/>
      <c r="J10" s="203"/>
      <c r="K10" s="203"/>
      <c r="L10" s="203"/>
      <c r="M10" s="204"/>
      <c r="N10" s="9"/>
      <c r="O10" s="9"/>
      <c r="P10" s="13" t="s">
        <v>170</v>
      </c>
      <c r="Q10" s="205" t="s">
        <v>170</v>
      </c>
      <c r="R10" s="206"/>
      <c r="S10" s="10"/>
    </row>
    <row r="11" spans="1:19" s="6" customFormat="1" ht="25.5" customHeight="1" thickBot="1" x14ac:dyDescent="0.2">
      <c r="A11" s="14"/>
      <c r="B11" s="193" t="s">
        <v>29</v>
      </c>
      <c r="C11" s="193"/>
      <c r="D11" s="193"/>
      <c r="E11" s="207" t="s">
        <v>170</v>
      </c>
      <c r="F11" s="208"/>
      <c r="G11" s="208"/>
      <c r="H11" s="208"/>
      <c r="I11" s="208"/>
      <c r="J11" s="208"/>
      <c r="K11" s="208"/>
      <c r="L11" s="208"/>
      <c r="M11" s="209"/>
      <c r="N11" s="15"/>
      <c r="O11" s="15"/>
      <c r="P11" s="13"/>
      <c r="Q11" s="205"/>
      <c r="R11" s="206"/>
      <c r="S11" s="16"/>
    </row>
    <row r="12" spans="1:19" s="6" customFormat="1" ht="11.25" x14ac:dyDescent="0.15">
      <c r="A12" s="14"/>
      <c r="B12" s="15"/>
      <c r="C12" s="15"/>
      <c r="D12" s="15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  <c r="Q12" s="17"/>
      <c r="R12" s="15"/>
      <c r="S12" s="16"/>
    </row>
    <row r="13" spans="1:19" s="6" customFormat="1" ht="25.5" customHeight="1" thickBot="1" x14ac:dyDescent="0.2">
      <c r="A13" s="7"/>
      <c r="B13" s="9"/>
      <c r="C13" s="9"/>
      <c r="D13" s="9"/>
      <c r="E13" s="18" t="s">
        <v>30</v>
      </c>
      <c r="F13" s="9"/>
      <c r="G13" s="15"/>
      <c r="H13" s="9" t="s">
        <v>31</v>
      </c>
      <c r="I13" s="15"/>
      <c r="J13" s="9"/>
      <c r="K13" s="9"/>
      <c r="L13" s="9"/>
      <c r="M13" s="9"/>
      <c r="N13" s="9"/>
      <c r="O13" s="9"/>
      <c r="P13" s="8"/>
      <c r="Q13" s="8"/>
      <c r="R13" s="8"/>
      <c r="S13" s="10"/>
    </row>
    <row r="14" spans="1:19" s="6" customFormat="1" ht="25.5" customHeight="1" thickBot="1" x14ac:dyDescent="0.25">
      <c r="A14" s="7"/>
      <c r="B14" s="9"/>
      <c r="C14" s="9"/>
      <c r="D14" s="9"/>
      <c r="E14" s="19"/>
      <c r="F14" s="9"/>
      <c r="G14" s="15"/>
      <c r="H14" s="183" t="s">
        <v>170</v>
      </c>
      <c r="I14" s="184"/>
      <c r="J14" s="9"/>
      <c r="K14" s="9"/>
      <c r="L14" s="9"/>
      <c r="M14" s="9"/>
      <c r="N14" s="9"/>
      <c r="O14" s="9"/>
      <c r="P14" s="20"/>
      <c r="Q14" s="8"/>
      <c r="R14" s="8"/>
      <c r="S14" s="10"/>
    </row>
    <row r="15" spans="1:19" s="6" customFormat="1" ht="11.25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</row>
    <row r="16" spans="1:19" s="6" customFormat="1" ht="25.5" customHeight="1" x14ac:dyDescent="0.15">
      <c r="A16" s="185" t="s">
        <v>51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24"/>
    </row>
    <row r="17" spans="1:19" s="6" customFormat="1" ht="25.5" customHeight="1" x14ac:dyDescent="0.15">
      <c r="A17" s="25" t="s">
        <v>32</v>
      </c>
      <c r="B17" s="26"/>
      <c r="C17" s="27" t="s">
        <v>33</v>
      </c>
      <c r="D17" s="28"/>
      <c r="E17" s="28"/>
      <c r="F17" s="29"/>
      <c r="G17" s="25" t="s">
        <v>34</v>
      </c>
      <c r="H17" s="30"/>
      <c r="I17" s="27" t="s">
        <v>35</v>
      </c>
      <c r="J17" s="28"/>
      <c r="K17" s="28"/>
      <c r="L17" s="25" t="s">
        <v>36</v>
      </c>
      <c r="M17" s="30"/>
      <c r="N17" s="31" t="s">
        <v>37</v>
      </c>
      <c r="O17" s="32"/>
      <c r="P17" s="28"/>
      <c r="Q17" s="28"/>
      <c r="R17" s="28"/>
      <c r="S17" s="29"/>
    </row>
    <row r="18" spans="1:19" s="6" customFormat="1" ht="25.5" customHeight="1" x14ac:dyDescent="0.15">
      <c r="A18" s="33">
        <v>1</v>
      </c>
      <c r="B18" s="34" t="s">
        <v>52</v>
      </c>
      <c r="C18" s="35"/>
      <c r="D18" s="36"/>
      <c r="E18" s="1">
        <f>ROUND('Výťah P3'!N125+'Výťah L2'!N125+'Výťah L1'!N125,0)</f>
        <v>0</v>
      </c>
      <c r="F18" s="24"/>
      <c r="G18" s="33">
        <v>2</v>
      </c>
      <c r="H18" s="38" t="s">
        <v>53</v>
      </c>
      <c r="I18" s="39"/>
      <c r="J18" s="37">
        <v>0</v>
      </c>
      <c r="K18" s="40"/>
      <c r="L18" s="33">
        <v>3</v>
      </c>
      <c r="M18" s="38" t="s">
        <v>20</v>
      </c>
      <c r="N18" s="41"/>
      <c r="O18" s="42"/>
      <c r="P18" s="41"/>
      <c r="Q18" s="39"/>
      <c r="R18" s="1">
        <f>'Výťah P3'!N133+'Výťah L2'!N133+'Výťah L1'!N133</f>
        <v>0</v>
      </c>
      <c r="S18" s="24"/>
    </row>
    <row r="19" spans="1:19" s="6" customFormat="1" ht="25.5" customHeight="1" x14ac:dyDescent="0.15">
      <c r="A19" s="43" t="s">
        <v>27</v>
      </c>
      <c r="B19" s="44"/>
      <c r="C19" s="44"/>
      <c r="D19" s="44"/>
      <c r="E19" s="44"/>
      <c r="F19" s="45"/>
      <c r="G19" s="46"/>
      <c r="H19" s="44"/>
      <c r="I19" s="44"/>
      <c r="J19" s="44"/>
      <c r="K19" s="44"/>
      <c r="L19" s="25" t="s">
        <v>38</v>
      </c>
      <c r="M19" s="47"/>
      <c r="N19" s="27" t="s">
        <v>39</v>
      </c>
      <c r="O19" s="32"/>
      <c r="P19" s="48"/>
      <c r="Q19" s="48"/>
      <c r="R19" s="48"/>
      <c r="S19" s="49"/>
    </row>
    <row r="20" spans="1:19" s="6" customFormat="1" ht="25.5" customHeight="1" x14ac:dyDescent="0.15">
      <c r="A20" s="7"/>
      <c r="B20" s="9"/>
      <c r="C20" s="9"/>
      <c r="D20" s="9"/>
      <c r="E20" s="9"/>
      <c r="F20" s="50"/>
      <c r="G20" s="51"/>
      <c r="H20" s="9"/>
      <c r="I20" s="9"/>
      <c r="J20" s="9"/>
      <c r="K20" s="9"/>
      <c r="L20" s="33">
        <v>4</v>
      </c>
      <c r="M20" s="52" t="s">
        <v>50</v>
      </c>
      <c r="N20" s="41"/>
      <c r="O20" s="53"/>
      <c r="P20" s="41"/>
      <c r="Q20" s="39"/>
      <c r="R20" s="170">
        <f>E18+J18+R18</f>
        <v>0</v>
      </c>
      <c r="S20" s="24"/>
    </row>
    <row r="21" spans="1:19" s="6" customFormat="1" ht="25.5" customHeight="1" thickBot="1" x14ac:dyDescent="0.25">
      <c r="A21" s="54" t="s">
        <v>40</v>
      </c>
      <c r="B21" s="53"/>
      <c r="C21" s="53"/>
      <c r="D21" s="53"/>
      <c r="E21" s="53"/>
      <c r="F21" s="55"/>
      <c r="G21" s="56" t="s">
        <v>41</v>
      </c>
      <c r="H21" s="53"/>
      <c r="I21" s="53"/>
      <c r="J21" s="53"/>
      <c r="K21" s="53"/>
      <c r="L21" s="33">
        <v>5</v>
      </c>
      <c r="M21" s="57" t="s">
        <v>42</v>
      </c>
      <c r="N21" s="58">
        <v>20</v>
      </c>
      <c r="O21" s="59" t="s">
        <v>43</v>
      </c>
      <c r="P21" s="2">
        <f>R20</f>
        <v>0</v>
      </c>
      <c r="Q21" s="39"/>
      <c r="R21" s="3">
        <f>P21*N21%</f>
        <v>0</v>
      </c>
      <c r="S21" s="60"/>
    </row>
    <row r="22" spans="1:19" s="6" customFormat="1" ht="51" customHeight="1" thickBot="1" x14ac:dyDescent="0.2">
      <c r="A22" s="61" t="s">
        <v>26</v>
      </c>
      <c r="B22" s="62"/>
      <c r="C22" s="62"/>
      <c r="D22" s="62"/>
      <c r="E22" s="9"/>
      <c r="F22" s="50"/>
      <c r="G22" s="51"/>
      <c r="H22" s="9"/>
      <c r="I22" s="9"/>
      <c r="J22" s="9"/>
      <c r="K22" s="9"/>
      <c r="L22" s="63">
        <v>6</v>
      </c>
      <c r="M22" s="187" t="s">
        <v>49</v>
      </c>
      <c r="N22" s="188"/>
      <c r="O22" s="188"/>
      <c r="P22" s="188"/>
      <c r="Q22" s="64"/>
      <c r="R22" s="4">
        <f>R20+R21</f>
        <v>0</v>
      </c>
      <c r="S22" s="65"/>
    </row>
    <row r="23" spans="1:19" s="6" customFormat="1" ht="25.5" customHeight="1" x14ac:dyDescent="0.2">
      <c r="A23" s="54" t="s">
        <v>40</v>
      </c>
      <c r="B23" s="53"/>
      <c r="C23" s="53"/>
      <c r="D23" s="53"/>
      <c r="E23" s="53"/>
      <c r="F23" s="55"/>
      <c r="G23" s="56" t="s">
        <v>41</v>
      </c>
      <c r="H23" s="53"/>
      <c r="I23" s="53"/>
      <c r="J23" s="53"/>
      <c r="K23" s="53"/>
      <c r="L23" s="25" t="s">
        <v>44</v>
      </c>
      <c r="M23" s="47"/>
      <c r="N23" s="27" t="s">
        <v>45</v>
      </c>
      <c r="O23" s="32"/>
      <c r="P23" s="48"/>
      <c r="Q23" s="48"/>
      <c r="R23" s="66"/>
      <c r="S23" s="49"/>
    </row>
    <row r="24" spans="1:19" s="6" customFormat="1" ht="25.5" customHeight="1" x14ac:dyDescent="0.15">
      <c r="A24" s="67" t="s">
        <v>28</v>
      </c>
      <c r="B24" s="68"/>
      <c r="C24" s="68"/>
      <c r="D24" s="68"/>
      <c r="E24" s="68"/>
      <c r="F24" s="69"/>
      <c r="G24" s="70"/>
      <c r="H24" s="68"/>
      <c r="I24" s="68"/>
      <c r="J24" s="68"/>
      <c r="K24" s="68"/>
      <c r="L24" s="33">
        <v>7</v>
      </c>
      <c r="M24" s="71" t="s">
        <v>46</v>
      </c>
      <c r="N24" s="41"/>
      <c r="O24" s="53"/>
      <c r="P24" s="41"/>
      <c r="Q24" s="39"/>
      <c r="R24" s="72">
        <v>0</v>
      </c>
      <c r="S24" s="73"/>
    </row>
    <row r="25" spans="1:19" s="6" customFormat="1" ht="25.5" customHeight="1" x14ac:dyDescent="0.15">
      <c r="A25" s="7"/>
      <c r="B25" s="9"/>
      <c r="C25" s="9"/>
      <c r="D25" s="9"/>
      <c r="E25" s="9"/>
      <c r="F25" s="50"/>
      <c r="G25" s="74"/>
      <c r="H25" s="9"/>
      <c r="I25" s="9"/>
      <c r="J25" s="9"/>
      <c r="K25" s="9"/>
      <c r="L25" s="33">
        <v>8</v>
      </c>
      <c r="M25" s="71" t="s">
        <v>47</v>
      </c>
      <c r="N25" s="41"/>
      <c r="O25" s="53"/>
      <c r="P25" s="41"/>
      <c r="Q25" s="39"/>
      <c r="R25" s="72">
        <v>0</v>
      </c>
      <c r="S25" s="73"/>
    </row>
    <row r="26" spans="1:19" s="6" customFormat="1" ht="25.5" customHeight="1" x14ac:dyDescent="0.2">
      <c r="A26" s="75" t="s">
        <v>40</v>
      </c>
      <c r="B26" s="22"/>
      <c r="C26" s="22"/>
      <c r="D26" s="22"/>
      <c r="E26" s="22"/>
      <c r="F26" s="76"/>
      <c r="G26" s="77" t="s">
        <v>41</v>
      </c>
      <c r="H26" s="22"/>
      <c r="I26" s="22"/>
      <c r="J26" s="22"/>
      <c r="K26" s="22"/>
      <c r="L26" s="63">
        <v>9</v>
      </c>
      <c r="M26" s="78" t="s">
        <v>48</v>
      </c>
      <c r="N26" s="79"/>
      <c r="O26" s="42"/>
      <c r="P26" s="79"/>
      <c r="Q26" s="64"/>
      <c r="R26" s="80">
        <v>0</v>
      </c>
      <c r="S26" s="81"/>
    </row>
  </sheetData>
  <mergeCells count="20">
    <mergeCell ref="H14:I14"/>
    <mergeCell ref="A16:R16"/>
    <mergeCell ref="M22:P22"/>
    <mergeCell ref="E5:M5"/>
    <mergeCell ref="E6:M6"/>
    <mergeCell ref="B7:D7"/>
    <mergeCell ref="B11:D11"/>
    <mergeCell ref="E8:M8"/>
    <mergeCell ref="Q8:R8"/>
    <mergeCell ref="E9:M9"/>
    <mergeCell ref="Q9:R9"/>
    <mergeCell ref="E10:M10"/>
    <mergeCell ref="Q10:R10"/>
    <mergeCell ref="E11:M11"/>
    <mergeCell ref="Q11:R11"/>
    <mergeCell ref="A1:R1"/>
    <mergeCell ref="E4:M4"/>
    <mergeCell ref="Q4:R4"/>
    <mergeCell ref="Q3:R3"/>
    <mergeCell ref="E3:M3"/>
  </mergeCells>
  <printOptions horizontalCentered="1" verticalCentered="1"/>
  <pageMargins left="0.39370078740157483" right="0.39370078740157483" top="0.51181102362204722" bottom="0.51181102362204722" header="0" footer="0"/>
  <pageSetup paperSize="9" scale="93" orientation="portrait" blackAndWhite="1" r:id="rId1"/>
  <headerFooter alignWithMargins="0">
    <oddFooter>&amp;C   Strana &amp;P  z &amp;N</oddFooter>
  </headerFooter>
  <ignoredErrors>
    <ignoredError sqref="R19 P21 R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workbookViewId="0">
      <pane ySplit="9" topLeftCell="A118" activePane="bottomLeft" state="frozenSplit"/>
      <selection pane="bottomLeft" activeCell="D122" sqref="D122:F122"/>
    </sheetView>
  </sheetViews>
  <sheetFormatPr defaultColWidth="10.5" defaultRowHeight="10.5" x14ac:dyDescent="0.15"/>
  <cols>
    <col min="1" max="1" width="4.33203125" style="100" customWidth="1"/>
    <col min="2" max="2" width="8.6640625" style="100" customWidth="1"/>
    <col min="3" max="3" width="14.1640625" style="100" hidden="1" customWidth="1"/>
    <col min="4" max="4" width="4.33203125" style="96" customWidth="1"/>
    <col min="5" max="5" width="4.33203125" style="97" customWidth="1"/>
    <col min="6" max="6" width="4.33203125" style="98" customWidth="1"/>
    <col min="7" max="7" width="15" style="99" bestFit="1" customWidth="1"/>
    <col min="8" max="8" width="16.5" style="98" bestFit="1" customWidth="1"/>
    <col min="9" max="13" width="10.5" style="89"/>
    <col min="14" max="14" width="12.1640625" style="89" bestFit="1" customWidth="1"/>
    <col min="15" max="15" width="16.33203125" style="89" customWidth="1"/>
    <col min="16" max="16384" width="10.5" style="89"/>
  </cols>
  <sheetData>
    <row r="1" spans="1:15" s="83" customFormat="1" ht="18" x14ac:dyDescent="0.15">
      <c r="A1" s="237" t="s">
        <v>169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s="83" customFormat="1" ht="11.25" x14ac:dyDescent="0.2">
      <c r="A2" s="84" t="s">
        <v>7</v>
      </c>
      <c r="B2" s="84"/>
      <c r="C2" s="84"/>
      <c r="D2" s="85" t="s">
        <v>56</v>
      </c>
      <c r="E2" s="86"/>
      <c r="F2" s="87"/>
      <c r="G2" s="85"/>
      <c r="H2" s="85"/>
    </row>
    <row r="3" spans="1:15" s="83" customFormat="1" ht="11.25" x14ac:dyDescent="0.2">
      <c r="A3" s="84" t="s">
        <v>0</v>
      </c>
      <c r="B3" s="84"/>
      <c r="C3" s="84"/>
      <c r="D3" s="85" t="s">
        <v>57</v>
      </c>
      <c r="E3" s="86"/>
      <c r="F3" s="87"/>
      <c r="G3" s="85"/>
      <c r="H3" s="85"/>
    </row>
    <row r="4" spans="1:15" s="83" customFormat="1" ht="11.25" x14ac:dyDescent="0.2">
      <c r="A4" s="84"/>
      <c r="B4" s="84"/>
      <c r="C4" s="84"/>
      <c r="D4" s="88"/>
      <c r="E4" s="86"/>
      <c r="F4" s="87"/>
      <c r="G4" s="85"/>
      <c r="H4" s="85"/>
    </row>
    <row r="5" spans="1:15" s="83" customFormat="1" ht="11.25" x14ac:dyDescent="0.2">
      <c r="A5" s="85"/>
      <c r="B5" s="85"/>
      <c r="C5" s="85"/>
      <c r="D5" s="85"/>
      <c r="E5" s="86"/>
      <c r="F5" s="89"/>
      <c r="G5" s="85"/>
      <c r="H5" s="85"/>
    </row>
    <row r="6" spans="1:15" s="83" customFormat="1" ht="11.25" x14ac:dyDescent="0.2">
      <c r="A6" s="85" t="s">
        <v>1</v>
      </c>
      <c r="B6" s="85"/>
      <c r="C6" s="85"/>
      <c r="D6" s="238" t="s">
        <v>10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s="83" customFormat="1" ht="11.25" x14ac:dyDescent="0.2">
      <c r="A7" s="85" t="s">
        <v>2</v>
      </c>
      <c r="B7" s="85"/>
      <c r="C7" s="85"/>
      <c r="D7" s="217" t="s">
        <v>170</v>
      </c>
      <c r="E7" s="217"/>
      <c r="F7" s="217"/>
      <c r="G7" s="217"/>
      <c r="H7" s="217"/>
      <c r="I7" s="217"/>
      <c r="J7" s="217"/>
      <c r="K7" s="217"/>
      <c r="L7" s="217"/>
      <c r="M7" s="217"/>
      <c r="N7" s="90" t="s">
        <v>11</v>
      </c>
      <c r="O7" s="171" t="s">
        <v>170</v>
      </c>
    </row>
    <row r="8" spans="1:15" s="83" customFormat="1" ht="11.25" customHeight="1" x14ac:dyDescent="0.2">
      <c r="A8" s="85" t="s">
        <v>8</v>
      </c>
      <c r="B8" s="85"/>
      <c r="C8" s="85"/>
      <c r="D8" s="238" t="s">
        <v>9</v>
      </c>
      <c r="E8" s="238"/>
      <c r="F8" s="238"/>
      <c r="G8" s="238"/>
      <c r="N8" s="91" t="s">
        <v>12</v>
      </c>
      <c r="O8" s="172" t="s">
        <v>170</v>
      </c>
    </row>
    <row r="9" spans="1:15" s="83" customFormat="1" x14ac:dyDescent="0.2">
      <c r="A9" s="93"/>
      <c r="B9" s="93"/>
      <c r="C9" s="93"/>
      <c r="D9" s="92"/>
      <c r="E9" s="93"/>
      <c r="F9" s="89"/>
      <c r="G9" s="92"/>
      <c r="H9" s="92"/>
    </row>
    <row r="10" spans="1:15" s="83" customFormat="1" ht="38.25" x14ac:dyDescent="0.15">
      <c r="A10" s="104" t="s">
        <v>58</v>
      </c>
      <c r="B10" s="210" t="s">
        <v>62</v>
      </c>
      <c r="C10" s="211"/>
      <c r="D10" s="210" t="s">
        <v>63</v>
      </c>
      <c r="E10" s="212"/>
      <c r="F10" s="211"/>
      <c r="G10" s="213" t="s">
        <v>64</v>
      </c>
      <c r="H10" s="214"/>
      <c r="I10" s="214"/>
      <c r="J10" s="214"/>
      <c r="K10" s="110" t="s">
        <v>65</v>
      </c>
      <c r="L10" s="215" t="s">
        <v>66</v>
      </c>
      <c r="M10" s="216"/>
      <c r="N10" s="104" t="s">
        <v>67</v>
      </c>
      <c r="O10" s="111" t="s">
        <v>68</v>
      </c>
    </row>
    <row r="11" spans="1:15" s="83" customFormat="1" ht="12.75" x14ac:dyDescent="0.2">
      <c r="A11" s="101"/>
      <c r="B11" s="221"/>
      <c r="C11" s="221"/>
      <c r="D11" s="112"/>
      <c r="E11" s="112"/>
      <c r="F11" s="220" t="s">
        <v>69</v>
      </c>
      <c r="G11" s="220"/>
      <c r="H11" s="220"/>
      <c r="I11" s="220"/>
      <c r="J11" s="220"/>
      <c r="K11" s="220"/>
      <c r="L11" s="113"/>
      <c r="M11" s="113"/>
      <c r="N11" s="114"/>
      <c r="O11" s="114"/>
    </row>
    <row r="12" spans="1:15" s="83" customFormat="1" ht="13.5" x14ac:dyDescent="0.25">
      <c r="A12" s="102">
        <v>1</v>
      </c>
      <c r="B12" s="218"/>
      <c r="C12" s="218"/>
      <c r="D12" s="219"/>
      <c r="E12" s="219"/>
      <c r="F12" s="219"/>
      <c r="G12" s="222" t="s">
        <v>70</v>
      </c>
      <c r="H12" s="222"/>
      <c r="I12" s="222"/>
      <c r="J12" s="222"/>
      <c r="K12" s="115">
        <v>9</v>
      </c>
      <c r="L12" s="114"/>
      <c r="M12" s="116" t="s">
        <v>6</v>
      </c>
      <c r="N12" s="273"/>
      <c r="O12" s="117">
        <f>K12*N12</f>
        <v>0</v>
      </c>
    </row>
    <row r="13" spans="1:15" s="83" customFormat="1" ht="13.5" x14ac:dyDescent="0.25">
      <c r="A13" s="102">
        <f>A12+1</f>
        <v>2</v>
      </c>
      <c r="B13" s="218"/>
      <c r="C13" s="218"/>
      <c r="D13" s="219"/>
      <c r="E13" s="219"/>
      <c r="F13" s="219"/>
      <c r="G13" s="220" t="s">
        <v>71</v>
      </c>
      <c r="H13" s="220"/>
      <c r="I13" s="220"/>
      <c r="J13" s="220"/>
      <c r="K13" s="115">
        <v>1</v>
      </c>
      <c r="L13" s="118"/>
      <c r="M13" s="119" t="s">
        <v>13</v>
      </c>
      <c r="N13" s="274"/>
      <c r="O13" s="117">
        <f t="shared" ref="O13:O53" si="0">K13*N13</f>
        <v>0</v>
      </c>
    </row>
    <row r="14" spans="1:15" s="94" customFormat="1" ht="13.5" x14ac:dyDescent="0.25">
      <c r="A14" s="102">
        <f t="shared" ref="A14:A53" si="1">A13+1</f>
        <v>3</v>
      </c>
      <c r="B14" s="218"/>
      <c r="C14" s="218"/>
      <c r="D14" s="219"/>
      <c r="E14" s="219"/>
      <c r="F14" s="219"/>
      <c r="G14" s="220" t="s">
        <v>72</v>
      </c>
      <c r="H14" s="220"/>
      <c r="I14" s="220"/>
      <c r="J14" s="220"/>
      <c r="K14" s="115">
        <v>1</v>
      </c>
      <c r="L14" s="118"/>
      <c r="M14" s="119" t="s">
        <v>13</v>
      </c>
      <c r="N14" s="274"/>
      <c r="O14" s="117">
        <f t="shared" si="0"/>
        <v>0</v>
      </c>
    </row>
    <row r="15" spans="1:15" s="94" customFormat="1" ht="13.5" x14ac:dyDescent="0.25">
      <c r="A15" s="102">
        <f t="shared" si="1"/>
        <v>4</v>
      </c>
      <c r="B15" s="218"/>
      <c r="C15" s="218"/>
      <c r="D15" s="219"/>
      <c r="E15" s="219"/>
      <c r="F15" s="219"/>
      <c r="G15" s="220" t="s">
        <v>73</v>
      </c>
      <c r="H15" s="220"/>
      <c r="I15" s="220"/>
      <c r="J15" s="220"/>
      <c r="K15" s="115">
        <v>1</v>
      </c>
      <c r="L15" s="118"/>
      <c r="M15" s="119" t="s">
        <v>13</v>
      </c>
      <c r="N15" s="274"/>
      <c r="O15" s="117">
        <f t="shared" si="0"/>
        <v>0</v>
      </c>
    </row>
    <row r="16" spans="1:15" s="94" customFormat="1" ht="13.5" x14ac:dyDescent="0.25">
      <c r="A16" s="102">
        <f t="shared" si="1"/>
        <v>5</v>
      </c>
      <c r="B16" s="218"/>
      <c r="C16" s="218"/>
      <c r="D16" s="219"/>
      <c r="E16" s="219"/>
      <c r="F16" s="219"/>
      <c r="G16" s="220" t="s">
        <v>74</v>
      </c>
      <c r="H16" s="220"/>
      <c r="I16" s="220"/>
      <c r="J16" s="220"/>
      <c r="K16" s="115">
        <v>1</v>
      </c>
      <c r="L16" s="118"/>
      <c r="M16" s="116" t="s">
        <v>13</v>
      </c>
      <c r="N16" s="274"/>
      <c r="O16" s="117">
        <f t="shared" si="0"/>
        <v>0</v>
      </c>
    </row>
    <row r="17" spans="1:15" s="94" customFormat="1" ht="13.5" x14ac:dyDescent="0.25">
      <c r="A17" s="102">
        <f t="shared" si="1"/>
        <v>6</v>
      </c>
      <c r="B17" s="218"/>
      <c r="C17" s="218"/>
      <c r="D17" s="219"/>
      <c r="E17" s="219"/>
      <c r="F17" s="219"/>
      <c r="G17" s="220" t="s">
        <v>75</v>
      </c>
      <c r="H17" s="220"/>
      <c r="I17" s="220"/>
      <c r="J17" s="220"/>
      <c r="K17" s="115">
        <v>1</v>
      </c>
      <c r="L17" s="118"/>
      <c r="M17" s="116" t="s">
        <v>13</v>
      </c>
      <c r="N17" s="274"/>
      <c r="O17" s="117">
        <f t="shared" si="0"/>
        <v>0</v>
      </c>
    </row>
    <row r="18" spans="1:15" s="94" customFormat="1" ht="13.5" x14ac:dyDescent="0.25">
      <c r="A18" s="102">
        <f t="shared" si="1"/>
        <v>7</v>
      </c>
      <c r="B18" s="218"/>
      <c r="C18" s="218"/>
      <c r="D18" s="219"/>
      <c r="E18" s="219"/>
      <c r="F18" s="219"/>
      <c r="G18" s="220" t="s">
        <v>76</v>
      </c>
      <c r="H18" s="220"/>
      <c r="I18" s="220"/>
      <c r="J18" s="220"/>
      <c r="K18" s="115">
        <v>1</v>
      </c>
      <c r="L18" s="118"/>
      <c r="M18" s="116" t="s">
        <v>13</v>
      </c>
      <c r="N18" s="274"/>
      <c r="O18" s="117">
        <f t="shared" si="0"/>
        <v>0</v>
      </c>
    </row>
    <row r="19" spans="1:15" s="94" customFormat="1" ht="13.5" x14ac:dyDescent="0.25">
      <c r="A19" s="102">
        <f t="shared" si="1"/>
        <v>8</v>
      </c>
      <c r="B19" s="218"/>
      <c r="C19" s="218"/>
      <c r="D19" s="219"/>
      <c r="E19" s="219"/>
      <c r="F19" s="219"/>
      <c r="G19" s="220" t="s">
        <v>77</v>
      </c>
      <c r="H19" s="220"/>
      <c r="I19" s="220"/>
      <c r="J19" s="220"/>
      <c r="K19" s="115">
        <v>1</v>
      </c>
      <c r="L19" s="118"/>
      <c r="M19" s="119" t="s">
        <v>13</v>
      </c>
      <c r="N19" s="274"/>
      <c r="O19" s="117">
        <f t="shared" si="0"/>
        <v>0</v>
      </c>
    </row>
    <row r="20" spans="1:15" s="94" customFormat="1" ht="13.5" x14ac:dyDescent="0.25">
      <c r="A20" s="102">
        <f t="shared" si="1"/>
        <v>9</v>
      </c>
      <c r="B20" s="218"/>
      <c r="C20" s="218"/>
      <c r="D20" s="219"/>
      <c r="E20" s="219"/>
      <c r="F20" s="219"/>
      <c r="G20" s="220" t="s">
        <v>78</v>
      </c>
      <c r="H20" s="220"/>
      <c r="I20" s="220"/>
      <c r="J20" s="220"/>
      <c r="K20" s="115">
        <f>K12</f>
        <v>9</v>
      </c>
      <c r="L20" s="118"/>
      <c r="M20" s="119" t="s">
        <v>6</v>
      </c>
      <c r="N20" s="274"/>
      <c r="O20" s="117">
        <f t="shared" si="0"/>
        <v>0</v>
      </c>
    </row>
    <row r="21" spans="1:15" s="94" customFormat="1" ht="13.5" x14ac:dyDescent="0.25">
      <c r="A21" s="102">
        <f t="shared" si="1"/>
        <v>10</v>
      </c>
      <c r="B21" s="218"/>
      <c r="C21" s="218"/>
      <c r="D21" s="219"/>
      <c r="E21" s="219"/>
      <c r="F21" s="219"/>
      <c r="G21" s="223" t="s">
        <v>79</v>
      </c>
      <c r="H21" s="223"/>
      <c r="I21" s="223"/>
      <c r="J21" s="223"/>
      <c r="K21" s="115">
        <f>K20</f>
        <v>9</v>
      </c>
      <c r="L21" s="118"/>
      <c r="M21" s="119" t="s">
        <v>6</v>
      </c>
      <c r="N21" s="274"/>
      <c r="O21" s="117">
        <f t="shared" si="0"/>
        <v>0</v>
      </c>
    </row>
    <row r="22" spans="1:15" s="94" customFormat="1" ht="13.5" x14ac:dyDescent="0.25">
      <c r="A22" s="102">
        <f t="shared" si="1"/>
        <v>11</v>
      </c>
      <c r="B22" s="218"/>
      <c r="C22" s="218"/>
      <c r="D22" s="219"/>
      <c r="E22" s="219"/>
      <c r="F22" s="219"/>
      <c r="G22" s="220" t="s">
        <v>80</v>
      </c>
      <c r="H22" s="220"/>
      <c r="I22" s="220"/>
      <c r="J22" s="220"/>
      <c r="K22" s="115">
        <v>2</v>
      </c>
      <c r="L22" s="118"/>
      <c r="M22" s="116" t="s">
        <v>6</v>
      </c>
      <c r="N22" s="274"/>
      <c r="O22" s="117">
        <f t="shared" si="0"/>
        <v>0</v>
      </c>
    </row>
    <row r="23" spans="1:15" s="94" customFormat="1" ht="13.5" x14ac:dyDescent="0.25">
      <c r="A23" s="102">
        <f t="shared" si="1"/>
        <v>12</v>
      </c>
      <c r="B23" s="218"/>
      <c r="C23" s="218"/>
      <c r="D23" s="219"/>
      <c r="E23" s="219"/>
      <c r="F23" s="219"/>
      <c r="G23" s="220" t="s">
        <v>81</v>
      </c>
      <c r="H23" s="220"/>
      <c r="I23" s="220"/>
      <c r="J23" s="220"/>
      <c r="K23" s="115">
        <v>1</v>
      </c>
      <c r="L23" s="118"/>
      <c r="M23" s="116" t="s">
        <v>6</v>
      </c>
      <c r="N23" s="274"/>
      <c r="O23" s="117">
        <f t="shared" si="0"/>
        <v>0</v>
      </c>
    </row>
    <row r="24" spans="1:15" s="94" customFormat="1" ht="13.5" x14ac:dyDescent="0.25">
      <c r="A24" s="102">
        <f t="shared" si="1"/>
        <v>13</v>
      </c>
      <c r="B24" s="224"/>
      <c r="C24" s="224"/>
      <c r="D24" s="225"/>
      <c r="E24" s="225"/>
      <c r="F24" s="225"/>
      <c r="G24" s="220" t="s">
        <v>82</v>
      </c>
      <c r="H24" s="220"/>
      <c r="I24" s="220"/>
      <c r="J24" s="220"/>
      <c r="K24" s="115">
        <v>1</v>
      </c>
      <c r="L24" s="118"/>
      <c r="M24" s="116" t="s">
        <v>6</v>
      </c>
      <c r="N24" s="274"/>
      <c r="O24" s="117">
        <f t="shared" si="0"/>
        <v>0</v>
      </c>
    </row>
    <row r="25" spans="1:15" s="94" customFormat="1" ht="13.5" x14ac:dyDescent="0.25">
      <c r="A25" s="102">
        <f t="shared" si="1"/>
        <v>14</v>
      </c>
      <c r="B25" s="224"/>
      <c r="C25" s="224"/>
      <c r="D25" s="225"/>
      <c r="E25" s="225"/>
      <c r="F25" s="225"/>
      <c r="G25" s="220" t="s">
        <v>83</v>
      </c>
      <c r="H25" s="220"/>
      <c r="I25" s="220"/>
      <c r="J25" s="220"/>
      <c r="K25" s="115">
        <v>1</v>
      </c>
      <c r="L25" s="118"/>
      <c r="M25" s="116" t="s">
        <v>6</v>
      </c>
      <c r="N25" s="274"/>
      <c r="O25" s="117">
        <f t="shared" si="0"/>
        <v>0</v>
      </c>
    </row>
    <row r="26" spans="1:15" s="94" customFormat="1" ht="13.5" x14ac:dyDescent="0.25">
      <c r="A26" s="102">
        <f t="shared" si="1"/>
        <v>15</v>
      </c>
      <c r="B26" s="224"/>
      <c r="C26" s="224"/>
      <c r="D26" s="225"/>
      <c r="E26" s="225"/>
      <c r="F26" s="225"/>
      <c r="G26" s="220" t="s">
        <v>84</v>
      </c>
      <c r="H26" s="220"/>
      <c r="I26" s="220"/>
      <c r="J26" s="220"/>
      <c r="K26" s="115">
        <v>1</v>
      </c>
      <c r="L26" s="118"/>
      <c r="M26" s="116" t="s">
        <v>13</v>
      </c>
      <c r="N26" s="274"/>
      <c r="O26" s="117">
        <f t="shared" si="0"/>
        <v>0</v>
      </c>
    </row>
    <row r="27" spans="1:15" s="94" customFormat="1" ht="13.5" x14ac:dyDescent="0.25">
      <c r="A27" s="102">
        <f t="shared" si="1"/>
        <v>16</v>
      </c>
      <c r="B27" s="224"/>
      <c r="C27" s="224"/>
      <c r="D27" s="225"/>
      <c r="E27" s="225"/>
      <c r="F27" s="225"/>
      <c r="G27" s="220" t="s">
        <v>85</v>
      </c>
      <c r="H27" s="220"/>
      <c r="I27" s="220"/>
      <c r="J27" s="220"/>
      <c r="K27" s="115">
        <v>1</v>
      </c>
      <c r="L27" s="118"/>
      <c r="M27" s="116" t="s">
        <v>6</v>
      </c>
      <c r="N27" s="274"/>
      <c r="O27" s="117">
        <f t="shared" si="0"/>
        <v>0</v>
      </c>
    </row>
    <row r="28" spans="1:15" s="94" customFormat="1" ht="13.5" x14ac:dyDescent="0.25">
      <c r="A28" s="102">
        <f t="shared" si="1"/>
        <v>17</v>
      </c>
      <c r="B28" s="224"/>
      <c r="C28" s="224"/>
      <c r="D28" s="225"/>
      <c r="E28" s="225"/>
      <c r="F28" s="225"/>
      <c r="G28" s="220" t="s">
        <v>86</v>
      </c>
      <c r="H28" s="220"/>
      <c r="I28" s="220"/>
      <c r="J28" s="220"/>
      <c r="K28" s="115">
        <v>1</v>
      </c>
      <c r="L28" s="118"/>
      <c r="M28" s="116" t="s">
        <v>6</v>
      </c>
      <c r="N28" s="274"/>
      <c r="O28" s="117">
        <f t="shared" si="0"/>
        <v>0</v>
      </c>
    </row>
    <row r="29" spans="1:15" s="94" customFormat="1" ht="13.5" x14ac:dyDescent="0.25">
      <c r="A29" s="102">
        <f t="shared" si="1"/>
        <v>18</v>
      </c>
      <c r="B29" s="224"/>
      <c r="C29" s="224"/>
      <c r="D29" s="225"/>
      <c r="E29" s="225"/>
      <c r="F29" s="225"/>
      <c r="G29" s="220" t="s">
        <v>87</v>
      </c>
      <c r="H29" s="220"/>
      <c r="I29" s="220"/>
      <c r="J29" s="220"/>
      <c r="K29" s="115">
        <v>1</v>
      </c>
      <c r="L29" s="118"/>
      <c r="M29" s="116" t="s">
        <v>6</v>
      </c>
      <c r="N29" s="274"/>
      <c r="O29" s="117">
        <f t="shared" si="0"/>
        <v>0</v>
      </c>
    </row>
    <row r="30" spans="1:15" s="94" customFormat="1" ht="13.5" x14ac:dyDescent="0.25">
      <c r="A30" s="102">
        <f t="shared" si="1"/>
        <v>19</v>
      </c>
      <c r="B30" s="224"/>
      <c r="C30" s="224"/>
      <c r="D30" s="225"/>
      <c r="E30" s="225"/>
      <c r="F30" s="225"/>
      <c r="G30" s="220" t="s">
        <v>88</v>
      </c>
      <c r="H30" s="220"/>
      <c r="I30" s="220"/>
      <c r="J30" s="220"/>
      <c r="K30" s="115">
        <f>K12</f>
        <v>9</v>
      </c>
      <c r="L30" s="118"/>
      <c r="M30" s="116" t="s">
        <v>6</v>
      </c>
      <c r="N30" s="274"/>
      <c r="O30" s="117">
        <f t="shared" si="0"/>
        <v>0</v>
      </c>
    </row>
    <row r="31" spans="1:15" s="94" customFormat="1" ht="13.5" x14ac:dyDescent="0.25">
      <c r="A31" s="102">
        <f t="shared" si="1"/>
        <v>20</v>
      </c>
      <c r="B31" s="224"/>
      <c r="C31" s="224"/>
      <c r="D31" s="225"/>
      <c r="E31" s="225"/>
      <c r="F31" s="225"/>
      <c r="G31" s="220" t="s">
        <v>89</v>
      </c>
      <c r="H31" s="220"/>
      <c r="I31" s="220"/>
      <c r="J31" s="220"/>
      <c r="K31" s="115">
        <v>1</v>
      </c>
      <c r="L31" s="118"/>
      <c r="M31" s="116" t="s">
        <v>6</v>
      </c>
      <c r="N31" s="274"/>
      <c r="O31" s="117">
        <f t="shared" si="0"/>
        <v>0</v>
      </c>
    </row>
    <row r="32" spans="1:15" s="94" customFormat="1" ht="13.5" x14ac:dyDescent="0.25">
      <c r="A32" s="102">
        <f t="shared" si="1"/>
        <v>21</v>
      </c>
      <c r="B32" s="224"/>
      <c r="C32" s="224"/>
      <c r="D32" s="225"/>
      <c r="E32" s="225"/>
      <c r="F32" s="225"/>
      <c r="G32" s="220" t="s">
        <v>90</v>
      </c>
      <c r="H32" s="220"/>
      <c r="I32" s="220"/>
      <c r="J32" s="220"/>
      <c r="K32" s="115">
        <v>1</v>
      </c>
      <c r="L32" s="118"/>
      <c r="M32" s="116" t="s">
        <v>13</v>
      </c>
      <c r="N32" s="274"/>
      <c r="O32" s="117">
        <f t="shared" si="0"/>
        <v>0</v>
      </c>
    </row>
    <row r="33" spans="1:15" s="94" customFormat="1" ht="13.5" x14ac:dyDescent="0.25">
      <c r="A33" s="102">
        <f t="shared" si="1"/>
        <v>22</v>
      </c>
      <c r="B33" s="224"/>
      <c r="C33" s="224"/>
      <c r="D33" s="225"/>
      <c r="E33" s="225"/>
      <c r="F33" s="225"/>
      <c r="G33" s="220" t="s">
        <v>91</v>
      </c>
      <c r="H33" s="220"/>
      <c r="I33" s="220"/>
      <c r="J33" s="220"/>
      <c r="K33" s="115">
        <v>1</v>
      </c>
      <c r="L33" s="118"/>
      <c r="M33" s="116" t="s">
        <v>6</v>
      </c>
      <c r="N33" s="274"/>
      <c r="O33" s="117">
        <f t="shared" si="0"/>
        <v>0</v>
      </c>
    </row>
    <row r="34" spans="1:15" s="94" customFormat="1" ht="13.5" x14ac:dyDescent="0.25">
      <c r="A34" s="102">
        <f t="shared" si="1"/>
        <v>23</v>
      </c>
      <c r="B34" s="224"/>
      <c r="C34" s="224"/>
      <c r="D34" s="225"/>
      <c r="E34" s="225"/>
      <c r="F34" s="225"/>
      <c r="G34" s="220" t="s">
        <v>92</v>
      </c>
      <c r="H34" s="220"/>
      <c r="I34" s="220"/>
      <c r="J34" s="220"/>
      <c r="K34" s="115">
        <v>1</v>
      </c>
      <c r="L34" s="120"/>
      <c r="M34" s="116" t="s">
        <v>6</v>
      </c>
      <c r="N34" s="275"/>
      <c r="O34" s="117">
        <f t="shared" si="0"/>
        <v>0</v>
      </c>
    </row>
    <row r="35" spans="1:15" s="94" customFormat="1" ht="13.5" x14ac:dyDescent="0.25">
      <c r="A35" s="102">
        <f t="shared" si="1"/>
        <v>24</v>
      </c>
      <c r="B35" s="224"/>
      <c r="C35" s="224"/>
      <c r="D35" s="225"/>
      <c r="E35" s="225"/>
      <c r="F35" s="225"/>
      <c r="G35" s="226" t="s">
        <v>93</v>
      </c>
      <c r="H35" s="226"/>
      <c r="I35" s="226"/>
      <c r="J35" s="226"/>
      <c r="K35" s="115">
        <v>1</v>
      </c>
      <c r="L35" s="120"/>
      <c r="M35" s="116" t="s">
        <v>13</v>
      </c>
      <c r="N35" s="275"/>
      <c r="O35" s="117">
        <f t="shared" si="0"/>
        <v>0</v>
      </c>
    </row>
    <row r="36" spans="1:15" s="94" customFormat="1" ht="13.5" x14ac:dyDescent="0.25">
      <c r="A36" s="102">
        <f t="shared" si="1"/>
        <v>25</v>
      </c>
      <c r="B36" s="224"/>
      <c r="C36" s="224"/>
      <c r="D36" s="225"/>
      <c r="E36" s="225"/>
      <c r="F36" s="225"/>
      <c r="G36" s="220" t="s">
        <v>94</v>
      </c>
      <c r="H36" s="220"/>
      <c r="I36" s="220"/>
      <c r="J36" s="220"/>
      <c r="K36" s="115">
        <v>1</v>
      </c>
      <c r="L36" s="120"/>
      <c r="M36" s="116" t="s">
        <v>13</v>
      </c>
      <c r="N36" s="275"/>
      <c r="O36" s="117">
        <f t="shared" si="0"/>
        <v>0</v>
      </c>
    </row>
    <row r="37" spans="1:15" s="94" customFormat="1" ht="13.5" x14ac:dyDescent="0.25">
      <c r="A37" s="102">
        <f t="shared" si="1"/>
        <v>26</v>
      </c>
      <c r="B37" s="224"/>
      <c r="C37" s="224"/>
      <c r="D37" s="225"/>
      <c r="E37" s="225"/>
      <c r="F37" s="225"/>
      <c r="G37" s="220" t="s">
        <v>95</v>
      </c>
      <c r="H37" s="220"/>
      <c r="I37" s="220"/>
      <c r="J37" s="220"/>
      <c r="K37" s="115">
        <v>1</v>
      </c>
      <c r="L37" s="120"/>
      <c r="M37" s="116" t="s">
        <v>13</v>
      </c>
      <c r="N37" s="275"/>
      <c r="O37" s="117">
        <f t="shared" si="0"/>
        <v>0</v>
      </c>
    </row>
    <row r="38" spans="1:15" s="94" customFormat="1" ht="13.5" x14ac:dyDescent="0.25">
      <c r="A38" s="102">
        <f t="shared" si="1"/>
        <v>27</v>
      </c>
      <c r="B38" s="224"/>
      <c r="C38" s="224"/>
      <c r="D38" s="225"/>
      <c r="E38" s="225"/>
      <c r="F38" s="225"/>
      <c r="G38" s="220" t="s">
        <v>96</v>
      </c>
      <c r="H38" s="220"/>
      <c r="I38" s="220"/>
      <c r="J38" s="220"/>
      <c r="K38" s="115">
        <v>1</v>
      </c>
      <c r="L38" s="120"/>
      <c r="M38" s="116" t="s">
        <v>13</v>
      </c>
      <c r="N38" s="275"/>
      <c r="O38" s="117">
        <f t="shared" si="0"/>
        <v>0</v>
      </c>
    </row>
    <row r="39" spans="1:15" s="94" customFormat="1" ht="13.5" x14ac:dyDescent="0.25">
      <c r="A39" s="102">
        <f t="shared" si="1"/>
        <v>28</v>
      </c>
      <c r="B39" s="227"/>
      <c r="C39" s="227"/>
      <c r="D39" s="225"/>
      <c r="E39" s="225"/>
      <c r="F39" s="225"/>
      <c r="G39" s="226" t="s">
        <v>97</v>
      </c>
      <c r="H39" s="226"/>
      <c r="I39" s="226"/>
      <c r="J39" s="226"/>
      <c r="K39" s="115">
        <v>1</v>
      </c>
      <c r="L39" s="120"/>
      <c r="M39" s="116" t="s">
        <v>13</v>
      </c>
      <c r="N39" s="275"/>
      <c r="O39" s="117">
        <f t="shared" si="0"/>
        <v>0</v>
      </c>
    </row>
    <row r="40" spans="1:15" s="94" customFormat="1" ht="13.5" x14ac:dyDescent="0.25">
      <c r="A40" s="102">
        <f t="shared" si="1"/>
        <v>29</v>
      </c>
      <c r="B40" s="227"/>
      <c r="C40" s="227"/>
      <c r="D40" s="225"/>
      <c r="E40" s="225"/>
      <c r="F40" s="225"/>
      <c r="G40" s="226" t="s">
        <v>98</v>
      </c>
      <c r="H40" s="226"/>
      <c r="I40" s="226"/>
      <c r="J40" s="226"/>
      <c r="K40" s="115">
        <v>1</v>
      </c>
      <c r="L40" s="120"/>
      <c r="M40" s="119" t="s">
        <v>13</v>
      </c>
      <c r="N40" s="275"/>
      <c r="O40" s="117">
        <f t="shared" si="0"/>
        <v>0</v>
      </c>
    </row>
    <row r="41" spans="1:15" s="94" customFormat="1" ht="13.5" x14ac:dyDescent="0.25">
      <c r="A41" s="102">
        <f t="shared" si="1"/>
        <v>30</v>
      </c>
      <c r="B41" s="227"/>
      <c r="C41" s="227"/>
      <c r="D41" s="225"/>
      <c r="E41" s="225"/>
      <c r="F41" s="225"/>
      <c r="G41" s="220" t="s">
        <v>99</v>
      </c>
      <c r="H41" s="220"/>
      <c r="I41" s="220"/>
      <c r="J41" s="220"/>
      <c r="K41" s="115">
        <v>1</v>
      </c>
      <c r="L41" s="120"/>
      <c r="M41" s="119" t="s">
        <v>4</v>
      </c>
      <c r="N41" s="275"/>
      <c r="O41" s="117">
        <f t="shared" si="0"/>
        <v>0</v>
      </c>
    </row>
    <row r="42" spans="1:15" s="94" customFormat="1" ht="13.5" x14ac:dyDescent="0.25">
      <c r="A42" s="102">
        <f t="shared" si="1"/>
        <v>31</v>
      </c>
      <c r="B42" s="227"/>
      <c r="C42" s="227"/>
      <c r="D42" s="225"/>
      <c r="E42" s="225"/>
      <c r="F42" s="225"/>
      <c r="G42" s="228" t="s">
        <v>100</v>
      </c>
      <c r="H42" s="228"/>
      <c r="I42" s="228"/>
      <c r="J42" s="228"/>
      <c r="K42" s="115">
        <v>1</v>
      </c>
      <c r="L42" s="120"/>
      <c r="M42" s="116" t="s">
        <v>4</v>
      </c>
      <c r="N42" s="275"/>
      <c r="O42" s="117">
        <f t="shared" si="0"/>
        <v>0</v>
      </c>
    </row>
    <row r="43" spans="1:15" s="94" customFormat="1" ht="13.5" x14ac:dyDescent="0.25">
      <c r="A43" s="102">
        <f t="shared" si="1"/>
        <v>32</v>
      </c>
      <c r="B43" s="227"/>
      <c r="C43" s="227"/>
      <c r="D43" s="225"/>
      <c r="E43" s="225"/>
      <c r="F43" s="225"/>
      <c r="G43" s="228" t="s">
        <v>101</v>
      </c>
      <c r="H43" s="228"/>
      <c r="I43" s="228"/>
      <c r="J43" s="228"/>
      <c r="K43" s="115">
        <f>K12</f>
        <v>9</v>
      </c>
      <c r="L43" s="120"/>
      <c r="M43" s="116" t="s">
        <v>6</v>
      </c>
      <c r="N43" s="275"/>
      <c r="O43" s="117">
        <f t="shared" si="0"/>
        <v>0</v>
      </c>
    </row>
    <row r="44" spans="1:15" s="94" customFormat="1" ht="13.5" x14ac:dyDescent="0.25">
      <c r="A44" s="102">
        <f t="shared" si="1"/>
        <v>33</v>
      </c>
      <c r="B44" s="227"/>
      <c r="C44" s="227"/>
      <c r="D44" s="225"/>
      <c r="E44" s="225"/>
      <c r="F44" s="225"/>
      <c r="G44" s="220" t="s">
        <v>102</v>
      </c>
      <c r="H44" s="220"/>
      <c r="I44" s="220"/>
      <c r="J44" s="220"/>
      <c r="K44" s="115">
        <f>K43</f>
        <v>9</v>
      </c>
      <c r="L44" s="120"/>
      <c r="M44" s="119" t="s">
        <v>13</v>
      </c>
      <c r="N44" s="275"/>
      <c r="O44" s="117">
        <f t="shared" si="0"/>
        <v>0</v>
      </c>
    </row>
    <row r="45" spans="1:15" s="94" customFormat="1" ht="13.5" x14ac:dyDescent="0.25">
      <c r="A45" s="102">
        <f t="shared" si="1"/>
        <v>34</v>
      </c>
      <c r="B45" s="227"/>
      <c r="C45" s="227"/>
      <c r="D45" s="225"/>
      <c r="E45" s="225"/>
      <c r="F45" s="225"/>
      <c r="G45" s="228" t="s">
        <v>103</v>
      </c>
      <c r="H45" s="220"/>
      <c r="I45" s="220"/>
      <c r="J45" s="220"/>
      <c r="K45" s="115">
        <v>1</v>
      </c>
      <c r="L45" s="120"/>
      <c r="M45" s="116" t="s">
        <v>13</v>
      </c>
      <c r="N45" s="275"/>
      <c r="O45" s="117">
        <f t="shared" si="0"/>
        <v>0</v>
      </c>
    </row>
    <row r="46" spans="1:15" s="94" customFormat="1" ht="13.5" x14ac:dyDescent="0.25">
      <c r="A46" s="102">
        <f t="shared" si="1"/>
        <v>35</v>
      </c>
      <c r="B46" s="227"/>
      <c r="C46" s="227"/>
      <c r="D46" s="225"/>
      <c r="E46" s="225"/>
      <c r="F46" s="225"/>
      <c r="G46" s="220" t="s">
        <v>104</v>
      </c>
      <c r="H46" s="220"/>
      <c r="I46" s="220"/>
      <c r="J46" s="220"/>
      <c r="K46" s="115">
        <v>1</v>
      </c>
      <c r="L46" s="120"/>
      <c r="M46" s="119" t="s">
        <v>6</v>
      </c>
      <c r="N46" s="275"/>
      <c r="O46" s="117">
        <f t="shared" si="0"/>
        <v>0</v>
      </c>
    </row>
    <row r="47" spans="1:15" s="94" customFormat="1" ht="13.5" x14ac:dyDescent="0.25">
      <c r="A47" s="102">
        <f t="shared" si="1"/>
        <v>36</v>
      </c>
      <c r="B47" s="227"/>
      <c r="C47" s="227"/>
      <c r="D47" s="225"/>
      <c r="E47" s="225"/>
      <c r="F47" s="225"/>
      <c r="G47" s="220" t="s">
        <v>105</v>
      </c>
      <c r="H47" s="220"/>
      <c r="I47" s="220"/>
      <c r="J47" s="220"/>
      <c r="K47" s="115">
        <v>1</v>
      </c>
      <c r="L47" s="120"/>
      <c r="M47" s="116" t="s">
        <v>6</v>
      </c>
      <c r="N47" s="275"/>
      <c r="O47" s="117">
        <f t="shared" si="0"/>
        <v>0</v>
      </c>
    </row>
    <row r="48" spans="1:15" s="94" customFormat="1" ht="13.5" x14ac:dyDescent="0.25">
      <c r="A48" s="102">
        <f t="shared" si="1"/>
        <v>37</v>
      </c>
      <c r="B48" s="227"/>
      <c r="C48" s="227"/>
      <c r="D48" s="225"/>
      <c r="E48" s="225"/>
      <c r="F48" s="225"/>
      <c r="G48" s="229" t="s">
        <v>106</v>
      </c>
      <c r="H48" s="229"/>
      <c r="I48" s="229"/>
      <c r="J48" s="229"/>
      <c r="K48" s="115">
        <v>1</v>
      </c>
      <c r="L48" s="120"/>
      <c r="M48" s="116" t="s">
        <v>13</v>
      </c>
      <c r="N48" s="275"/>
      <c r="O48" s="117">
        <f t="shared" si="0"/>
        <v>0</v>
      </c>
    </row>
    <row r="49" spans="1:15" s="94" customFormat="1" ht="13.5" x14ac:dyDescent="0.25">
      <c r="A49" s="102">
        <f t="shared" si="1"/>
        <v>38</v>
      </c>
      <c r="B49" s="227"/>
      <c r="C49" s="227"/>
      <c r="D49" s="225"/>
      <c r="E49" s="225"/>
      <c r="F49" s="225"/>
      <c r="G49" s="228" t="s">
        <v>107</v>
      </c>
      <c r="H49" s="220"/>
      <c r="I49" s="220"/>
      <c r="J49" s="220"/>
      <c r="K49" s="115">
        <v>1</v>
      </c>
      <c r="L49" s="120"/>
      <c r="M49" s="119" t="s">
        <v>13</v>
      </c>
      <c r="N49" s="275"/>
      <c r="O49" s="117">
        <f t="shared" si="0"/>
        <v>0</v>
      </c>
    </row>
    <row r="50" spans="1:15" s="94" customFormat="1" ht="13.5" x14ac:dyDescent="0.25">
      <c r="A50" s="102">
        <f t="shared" si="1"/>
        <v>39</v>
      </c>
      <c r="B50" s="227"/>
      <c r="C50" s="227"/>
      <c r="D50" s="225"/>
      <c r="E50" s="225"/>
      <c r="F50" s="225"/>
      <c r="G50" s="220" t="s">
        <v>108</v>
      </c>
      <c r="H50" s="220"/>
      <c r="I50" s="220"/>
      <c r="J50" s="220"/>
      <c r="K50" s="115">
        <v>2</v>
      </c>
      <c r="L50" s="120"/>
      <c r="M50" s="116" t="s">
        <v>6</v>
      </c>
      <c r="N50" s="275"/>
      <c r="O50" s="117">
        <f t="shared" si="0"/>
        <v>0</v>
      </c>
    </row>
    <row r="51" spans="1:15" s="94" customFormat="1" ht="13.5" x14ac:dyDescent="0.25">
      <c r="A51" s="102">
        <f t="shared" si="1"/>
        <v>40</v>
      </c>
      <c r="B51" s="227"/>
      <c r="C51" s="227"/>
      <c r="D51" s="225"/>
      <c r="E51" s="225"/>
      <c r="F51" s="225"/>
      <c r="G51" s="220" t="s">
        <v>109</v>
      </c>
      <c r="H51" s="220"/>
      <c r="I51" s="220"/>
      <c r="J51" s="220"/>
      <c r="K51" s="115">
        <v>2</v>
      </c>
      <c r="L51" s="120"/>
      <c r="M51" s="116" t="s">
        <v>6</v>
      </c>
      <c r="N51" s="275"/>
      <c r="O51" s="117">
        <f t="shared" si="0"/>
        <v>0</v>
      </c>
    </row>
    <row r="52" spans="1:15" s="94" customFormat="1" ht="13.5" x14ac:dyDescent="0.25">
      <c r="A52" s="102">
        <f t="shared" si="1"/>
        <v>41</v>
      </c>
      <c r="B52" s="227"/>
      <c r="C52" s="227"/>
      <c r="D52" s="225"/>
      <c r="E52" s="225"/>
      <c r="F52" s="225"/>
      <c r="G52" s="220" t="s">
        <v>110</v>
      </c>
      <c r="H52" s="220"/>
      <c r="I52" s="220"/>
      <c r="J52" s="220"/>
      <c r="K52" s="115">
        <v>4</v>
      </c>
      <c r="L52" s="120"/>
      <c r="M52" s="116" t="s">
        <v>6</v>
      </c>
      <c r="N52" s="275"/>
      <c r="O52" s="117">
        <f t="shared" si="0"/>
        <v>0</v>
      </c>
    </row>
    <row r="53" spans="1:15" s="94" customFormat="1" ht="13.5" x14ac:dyDescent="0.25">
      <c r="A53" s="102">
        <f t="shared" si="1"/>
        <v>42</v>
      </c>
      <c r="B53" s="227"/>
      <c r="C53" s="227"/>
      <c r="D53" s="225"/>
      <c r="E53" s="225"/>
      <c r="F53" s="225"/>
      <c r="G53" s="220" t="s">
        <v>111</v>
      </c>
      <c r="H53" s="220"/>
      <c r="I53" s="220"/>
      <c r="J53" s="220"/>
      <c r="K53" s="115">
        <v>1</v>
      </c>
      <c r="L53" s="120"/>
      <c r="M53" s="119" t="s">
        <v>13</v>
      </c>
      <c r="N53" s="275"/>
      <c r="O53" s="117">
        <f t="shared" si="0"/>
        <v>0</v>
      </c>
    </row>
    <row r="54" spans="1:15" s="94" customFormat="1" ht="16.5" x14ac:dyDescent="0.3">
      <c r="A54" s="103"/>
      <c r="B54" s="230"/>
      <c r="C54" s="230"/>
      <c r="D54" s="230"/>
      <c r="E54" s="230"/>
      <c r="F54" s="231" t="s">
        <v>112</v>
      </c>
      <c r="G54" s="231"/>
      <c r="H54" s="231"/>
      <c r="I54" s="231"/>
      <c r="J54" s="231"/>
      <c r="K54" s="231"/>
      <c r="L54" s="231"/>
      <c r="M54" s="231"/>
      <c r="N54" s="233">
        <f>SUM(O12:O53)</f>
        <v>0</v>
      </c>
      <c r="O54" s="234"/>
    </row>
    <row r="55" spans="1:15" s="94" customFormat="1" ht="16.5" x14ac:dyDescent="0.3">
      <c r="A55" s="103"/>
      <c r="B55" s="103"/>
      <c r="C55" s="103"/>
      <c r="D55" s="103"/>
      <c r="E55" s="103"/>
      <c r="F55" s="121"/>
      <c r="G55" s="122"/>
      <c r="H55" s="121"/>
      <c r="I55" s="121"/>
      <c r="J55" s="121"/>
      <c r="K55" s="121"/>
      <c r="L55" s="121"/>
      <c r="M55" s="121"/>
      <c r="N55" s="123"/>
      <c r="O55" s="124"/>
    </row>
    <row r="56" spans="1:15" s="94" customFormat="1" ht="38.25" x14ac:dyDescent="0.15">
      <c r="A56" s="104" t="s">
        <v>58</v>
      </c>
      <c r="B56" s="210" t="s">
        <v>62</v>
      </c>
      <c r="C56" s="211"/>
      <c r="D56" s="210" t="s">
        <v>63</v>
      </c>
      <c r="E56" s="212"/>
      <c r="F56" s="211"/>
      <c r="G56" s="213" t="s">
        <v>64</v>
      </c>
      <c r="H56" s="214"/>
      <c r="I56" s="214"/>
      <c r="J56" s="214"/>
      <c r="K56" s="110" t="s">
        <v>65</v>
      </c>
      <c r="L56" s="215" t="s">
        <v>66</v>
      </c>
      <c r="M56" s="216"/>
      <c r="N56" s="104" t="s">
        <v>67</v>
      </c>
      <c r="O56" s="111" t="s">
        <v>68</v>
      </c>
    </row>
    <row r="57" spans="1:15" s="94" customFormat="1" ht="12.75" x14ac:dyDescent="0.2">
      <c r="A57" s="101"/>
      <c r="B57" s="221"/>
      <c r="C57" s="221"/>
      <c r="D57" s="112"/>
      <c r="E57" s="112"/>
      <c r="F57" s="220" t="s">
        <v>171</v>
      </c>
      <c r="G57" s="220"/>
      <c r="H57" s="220"/>
      <c r="I57" s="220"/>
      <c r="J57" s="220"/>
      <c r="K57" s="220"/>
      <c r="L57" s="113"/>
      <c r="M57" s="113"/>
      <c r="N57" s="114"/>
      <c r="O57" s="114"/>
    </row>
    <row r="58" spans="1:15" s="94" customFormat="1" ht="13.5" x14ac:dyDescent="0.25">
      <c r="A58" s="102">
        <f>A53+1</f>
        <v>43</v>
      </c>
      <c r="B58" s="218"/>
      <c r="C58" s="218"/>
      <c r="D58" s="219"/>
      <c r="E58" s="219"/>
      <c r="F58" s="219"/>
      <c r="G58" s="232" t="s">
        <v>113</v>
      </c>
      <c r="H58" s="232"/>
      <c r="I58" s="232"/>
      <c r="J58" s="232"/>
      <c r="K58" s="115">
        <v>10</v>
      </c>
      <c r="L58" s="114"/>
      <c r="M58" s="116" t="s">
        <v>5</v>
      </c>
      <c r="N58" s="273"/>
      <c r="O58" s="117">
        <f>K58*N58</f>
        <v>0</v>
      </c>
    </row>
    <row r="59" spans="1:15" s="94" customFormat="1" ht="13.5" x14ac:dyDescent="0.25">
      <c r="A59" s="102">
        <f>A58+1</f>
        <v>44</v>
      </c>
      <c r="B59" s="218"/>
      <c r="C59" s="218"/>
      <c r="D59" s="219"/>
      <c r="E59" s="219"/>
      <c r="F59" s="219"/>
      <c r="G59" s="232" t="s">
        <v>114</v>
      </c>
      <c r="H59" s="232"/>
      <c r="I59" s="232"/>
      <c r="J59" s="232"/>
      <c r="K59" s="115">
        <v>10</v>
      </c>
      <c r="L59" s="114"/>
      <c r="M59" s="116" t="s">
        <v>5</v>
      </c>
      <c r="N59" s="273"/>
      <c r="O59" s="117">
        <f>K59*N59</f>
        <v>0</v>
      </c>
    </row>
    <row r="60" spans="1:15" s="94" customFormat="1" ht="13.5" x14ac:dyDescent="0.25">
      <c r="A60" s="102">
        <f t="shared" ref="A60:A79" si="2">A59+1</f>
        <v>45</v>
      </c>
      <c r="B60" s="218"/>
      <c r="C60" s="218"/>
      <c r="D60" s="219"/>
      <c r="E60" s="219"/>
      <c r="F60" s="219"/>
      <c r="G60" s="232" t="s">
        <v>115</v>
      </c>
      <c r="H60" s="232"/>
      <c r="I60" s="232"/>
      <c r="J60" s="232"/>
      <c r="K60" s="115">
        <v>1</v>
      </c>
      <c r="L60" s="118"/>
      <c r="M60" s="116" t="s">
        <v>6</v>
      </c>
      <c r="N60" s="274"/>
      <c r="O60" s="117">
        <f t="shared" ref="O60:O78" si="3">K60*N60</f>
        <v>0</v>
      </c>
    </row>
    <row r="61" spans="1:15" s="94" customFormat="1" ht="13.5" x14ac:dyDescent="0.25">
      <c r="A61" s="102">
        <f t="shared" si="2"/>
        <v>46</v>
      </c>
      <c r="B61" s="218"/>
      <c r="C61" s="218"/>
      <c r="D61" s="219"/>
      <c r="E61" s="219"/>
      <c r="F61" s="219"/>
      <c r="G61" s="232" t="s">
        <v>116</v>
      </c>
      <c r="H61" s="232"/>
      <c r="I61" s="232"/>
      <c r="J61" s="232"/>
      <c r="K61" s="115">
        <v>1</v>
      </c>
      <c r="L61" s="118"/>
      <c r="M61" s="116" t="s">
        <v>6</v>
      </c>
      <c r="N61" s="274"/>
      <c r="O61" s="117">
        <f t="shared" si="3"/>
        <v>0</v>
      </c>
    </row>
    <row r="62" spans="1:15" s="94" customFormat="1" ht="13.5" x14ac:dyDescent="0.25">
      <c r="A62" s="102">
        <f t="shared" si="2"/>
        <v>47</v>
      </c>
      <c r="B62" s="218"/>
      <c r="C62" s="218"/>
      <c r="D62" s="219"/>
      <c r="E62" s="219"/>
      <c r="F62" s="219"/>
      <c r="G62" s="232" t="s">
        <v>117</v>
      </c>
      <c r="H62" s="232"/>
      <c r="I62" s="232"/>
      <c r="J62" s="232"/>
      <c r="K62" s="115">
        <v>32</v>
      </c>
      <c r="L62" s="118"/>
      <c r="M62" s="119" t="s">
        <v>5</v>
      </c>
      <c r="N62" s="274"/>
      <c r="O62" s="117">
        <f t="shared" si="3"/>
        <v>0</v>
      </c>
    </row>
    <row r="63" spans="1:15" s="94" customFormat="1" ht="13.5" x14ac:dyDescent="0.25">
      <c r="A63" s="102">
        <f t="shared" si="2"/>
        <v>48</v>
      </c>
      <c r="B63" s="218"/>
      <c r="C63" s="218"/>
      <c r="D63" s="219"/>
      <c r="E63" s="219"/>
      <c r="F63" s="219"/>
      <c r="G63" s="232" t="s">
        <v>118</v>
      </c>
      <c r="H63" s="232"/>
      <c r="I63" s="232"/>
      <c r="J63" s="232"/>
      <c r="K63" s="115">
        <v>32</v>
      </c>
      <c r="L63" s="118"/>
      <c r="M63" s="116" t="s">
        <v>5</v>
      </c>
      <c r="N63" s="274"/>
      <c r="O63" s="117">
        <f t="shared" si="3"/>
        <v>0</v>
      </c>
    </row>
    <row r="64" spans="1:15" s="94" customFormat="1" ht="13.5" x14ac:dyDescent="0.25">
      <c r="A64" s="102">
        <f t="shared" si="2"/>
        <v>49</v>
      </c>
      <c r="B64" s="218"/>
      <c r="C64" s="218"/>
      <c r="D64" s="219"/>
      <c r="E64" s="219"/>
      <c r="F64" s="219"/>
      <c r="G64" s="232" t="s">
        <v>119</v>
      </c>
      <c r="H64" s="232"/>
      <c r="I64" s="232"/>
      <c r="J64" s="232"/>
      <c r="K64" s="115">
        <v>1</v>
      </c>
      <c r="L64" s="118"/>
      <c r="M64" s="116" t="s">
        <v>6</v>
      </c>
      <c r="N64" s="274"/>
      <c r="O64" s="117">
        <f t="shared" si="3"/>
        <v>0</v>
      </c>
    </row>
    <row r="65" spans="1:15" s="94" customFormat="1" ht="13.5" x14ac:dyDescent="0.25">
      <c r="A65" s="102">
        <f t="shared" si="2"/>
        <v>50</v>
      </c>
      <c r="B65" s="218"/>
      <c r="C65" s="218"/>
      <c r="D65" s="219"/>
      <c r="E65" s="219"/>
      <c r="F65" s="219"/>
      <c r="G65" s="232" t="s">
        <v>120</v>
      </c>
      <c r="H65" s="232"/>
      <c r="I65" s="232"/>
      <c r="J65" s="232"/>
      <c r="K65" s="115">
        <v>1</v>
      </c>
      <c r="L65" s="118"/>
      <c r="M65" s="116" t="s">
        <v>6</v>
      </c>
      <c r="N65" s="274"/>
      <c r="O65" s="117">
        <f t="shared" si="3"/>
        <v>0</v>
      </c>
    </row>
    <row r="66" spans="1:15" s="94" customFormat="1" ht="13.5" x14ac:dyDescent="0.25">
      <c r="A66" s="102">
        <f t="shared" si="2"/>
        <v>51</v>
      </c>
      <c r="B66" s="218"/>
      <c r="C66" s="218"/>
      <c r="D66" s="219"/>
      <c r="E66" s="219"/>
      <c r="F66" s="219"/>
      <c r="G66" s="232" t="s">
        <v>121</v>
      </c>
      <c r="H66" s="232"/>
      <c r="I66" s="232"/>
      <c r="J66" s="232"/>
      <c r="K66" s="115">
        <v>1</v>
      </c>
      <c r="L66" s="118"/>
      <c r="M66" s="116" t="s">
        <v>6</v>
      </c>
      <c r="N66" s="274"/>
      <c r="O66" s="117">
        <f t="shared" si="3"/>
        <v>0</v>
      </c>
    </row>
    <row r="67" spans="1:15" s="94" customFormat="1" ht="13.5" x14ac:dyDescent="0.25">
      <c r="A67" s="102">
        <f t="shared" si="2"/>
        <v>52</v>
      </c>
      <c r="B67" s="218"/>
      <c r="C67" s="218"/>
      <c r="D67" s="219"/>
      <c r="E67" s="219"/>
      <c r="F67" s="219"/>
      <c r="G67" s="232" t="s">
        <v>122</v>
      </c>
      <c r="H67" s="232"/>
      <c r="I67" s="232"/>
      <c r="J67" s="232"/>
      <c r="K67" s="115">
        <v>1</v>
      </c>
      <c r="L67" s="118"/>
      <c r="M67" s="116" t="s">
        <v>6</v>
      </c>
      <c r="N67" s="274"/>
      <c r="O67" s="117">
        <f t="shared" si="3"/>
        <v>0</v>
      </c>
    </row>
    <row r="68" spans="1:15" s="94" customFormat="1" ht="13.5" x14ac:dyDescent="0.25">
      <c r="A68" s="102">
        <f t="shared" si="2"/>
        <v>53</v>
      </c>
      <c r="B68" s="218"/>
      <c r="C68" s="218"/>
      <c r="D68" s="219"/>
      <c r="E68" s="219"/>
      <c r="F68" s="219"/>
      <c r="G68" s="232" t="s">
        <v>123</v>
      </c>
      <c r="H68" s="232"/>
      <c r="I68" s="232"/>
      <c r="J68" s="232"/>
      <c r="K68" s="115">
        <v>1</v>
      </c>
      <c r="L68" s="118"/>
      <c r="M68" s="116" t="s">
        <v>6</v>
      </c>
      <c r="N68" s="274"/>
      <c r="O68" s="117">
        <f t="shared" si="3"/>
        <v>0</v>
      </c>
    </row>
    <row r="69" spans="1:15" s="94" customFormat="1" ht="13.5" x14ac:dyDescent="0.25">
      <c r="A69" s="102">
        <f t="shared" si="2"/>
        <v>54</v>
      </c>
      <c r="B69" s="218"/>
      <c r="C69" s="218"/>
      <c r="D69" s="219"/>
      <c r="E69" s="219"/>
      <c r="F69" s="219"/>
      <c r="G69" s="232" t="s">
        <v>124</v>
      </c>
      <c r="H69" s="232"/>
      <c r="I69" s="232"/>
      <c r="J69" s="232"/>
      <c r="K69" s="115">
        <v>1</v>
      </c>
      <c r="L69" s="118"/>
      <c r="M69" s="116" t="s">
        <v>6</v>
      </c>
      <c r="N69" s="274"/>
      <c r="O69" s="117">
        <f t="shared" si="3"/>
        <v>0</v>
      </c>
    </row>
    <row r="70" spans="1:15" s="94" customFormat="1" ht="13.5" x14ac:dyDescent="0.25">
      <c r="A70" s="102">
        <f t="shared" si="2"/>
        <v>55</v>
      </c>
      <c r="B70" s="218"/>
      <c r="C70" s="218"/>
      <c r="D70" s="219"/>
      <c r="E70" s="219"/>
      <c r="F70" s="219"/>
      <c r="G70" s="232" t="s">
        <v>125</v>
      </c>
      <c r="H70" s="232"/>
      <c r="I70" s="232"/>
      <c r="J70" s="232"/>
      <c r="K70" s="115">
        <v>1</v>
      </c>
      <c r="L70" s="118"/>
      <c r="M70" s="116" t="s">
        <v>6</v>
      </c>
      <c r="N70" s="274"/>
      <c r="O70" s="117">
        <f t="shared" si="3"/>
        <v>0</v>
      </c>
    </row>
    <row r="71" spans="1:15" s="94" customFormat="1" ht="13.5" x14ac:dyDescent="0.25">
      <c r="A71" s="102">
        <f t="shared" si="2"/>
        <v>56</v>
      </c>
      <c r="B71" s="218"/>
      <c r="C71" s="218"/>
      <c r="D71" s="219"/>
      <c r="E71" s="219"/>
      <c r="F71" s="219"/>
      <c r="G71" s="232" t="s">
        <v>126</v>
      </c>
      <c r="H71" s="232"/>
      <c r="I71" s="232"/>
      <c r="J71" s="232"/>
      <c r="K71" s="115">
        <v>1</v>
      </c>
      <c r="L71" s="118"/>
      <c r="M71" s="116" t="s">
        <v>6</v>
      </c>
      <c r="N71" s="274"/>
      <c r="O71" s="117">
        <f t="shared" si="3"/>
        <v>0</v>
      </c>
    </row>
    <row r="72" spans="1:15" s="94" customFormat="1" ht="13.5" x14ac:dyDescent="0.25">
      <c r="A72" s="102">
        <f t="shared" si="2"/>
        <v>57</v>
      </c>
      <c r="B72" s="218"/>
      <c r="C72" s="218"/>
      <c r="D72" s="219"/>
      <c r="E72" s="219"/>
      <c r="F72" s="219"/>
      <c r="G72" s="232" t="s">
        <v>127</v>
      </c>
      <c r="H72" s="232"/>
      <c r="I72" s="232"/>
      <c r="J72" s="232"/>
      <c r="K72" s="115">
        <v>6</v>
      </c>
      <c r="L72" s="118"/>
      <c r="M72" s="116" t="s">
        <v>6</v>
      </c>
      <c r="N72" s="274"/>
      <c r="O72" s="117">
        <f t="shared" si="3"/>
        <v>0</v>
      </c>
    </row>
    <row r="73" spans="1:15" s="94" customFormat="1" ht="13.5" x14ac:dyDescent="0.25">
      <c r="A73" s="102">
        <f t="shared" si="2"/>
        <v>58</v>
      </c>
      <c r="B73" s="218"/>
      <c r="C73" s="218"/>
      <c r="D73" s="219"/>
      <c r="E73" s="219"/>
      <c r="F73" s="219"/>
      <c r="G73" s="232" t="s">
        <v>128</v>
      </c>
      <c r="H73" s="232"/>
      <c r="I73" s="232"/>
      <c r="J73" s="232"/>
      <c r="K73" s="115">
        <v>30</v>
      </c>
      <c r="L73" s="118"/>
      <c r="M73" s="119" t="s">
        <v>5</v>
      </c>
      <c r="N73" s="274"/>
      <c r="O73" s="117">
        <f t="shared" si="3"/>
        <v>0</v>
      </c>
    </row>
    <row r="74" spans="1:15" s="94" customFormat="1" ht="13.5" x14ac:dyDescent="0.25">
      <c r="A74" s="102">
        <f t="shared" si="2"/>
        <v>59</v>
      </c>
      <c r="B74" s="218"/>
      <c r="C74" s="218"/>
      <c r="D74" s="219"/>
      <c r="E74" s="219"/>
      <c r="F74" s="219"/>
      <c r="G74" s="232" t="s">
        <v>129</v>
      </c>
      <c r="H74" s="232"/>
      <c r="I74" s="232"/>
      <c r="J74" s="232"/>
      <c r="K74" s="115">
        <v>35</v>
      </c>
      <c r="L74" s="118"/>
      <c r="M74" s="119" t="s">
        <v>5</v>
      </c>
      <c r="N74" s="274"/>
      <c r="O74" s="117">
        <f t="shared" si="3"/>
        <v>0</v>
      </c>
    </row>
    <row r="75" spans="1:15" s="94" customFormat="1" ht="13.5" x14ac:dyDescent="0.25">
      <c r="A75" s="102">
        <f>A74+1</f>
        <v>60</v>
      </c>
      <c r="B75" s="218"/>
      <c r="C75" s="218"/>
      <c r="D75" s="219"/>
      <c r="E75" s="219"/>
      <c r="F75" s="219"/>
      <c r="G75" s="232" t="s">
        <v>130</v>
      </c>
      <c r="H75" s="232"/>
      <c r="I75" s="232"/>
      <c r="J75" s="232"/>
      <c r="K75" s="115">
        <v>70</v>
      </c>
      <c r="L75" s="118"/>
      <c r="M75" s="119" t="s">
        <v>5</v>
      </c>
      <c r="N75" s="274"/>
      <c r="O75" s="117">
        <f>K75*N75</f>
        <v>0</v>
      </c>
    </row>
    <row r="76" spans="1:15" s="94" customFormat="1" ht="13.5" x14ac:dyDescent="0.25">
      <c r="A76" s="102">
        <f t="shared" si="2"/>
        <v>61</v>
      </c>
      <c r="B76" s="218"/>
      <c r="C76" s="218"/>
      <c r="D76" s="219"/>
      <c r="E76" s="219"/>
      <c r="F76" s="219"/>
      <c r="G76" s="232" t="s">
        <v>131</v>
      </c>
      <c r="H76" s="232"/>
      <c r="I76" s="232"/>
      <c r="J76" s="232"/>
      <c r="K76" s="115">
        <v>20</v>
      </c>
      <c r="L76" s="118"/>
      <c r="M76" s="119" t="s">
        <v>5</v>
      </c>
      <c r="N76" s="274"/>
      <c r="O76" s="117">
        <f t="shared" si="3"/>
        <v>0</v>
      </c>
    </row>
    <row r="77" spans="1:15" s="94" customFormat="1" ht="13.5" x14ac:dyDescent="0.25">
      <c r="A77" s="102">
        <f t="shared" si="2"/>
        <v>62</v>
      </c>
      <c r="B77" s="218"/>
      <c r="C77" s="218"/>
      <c r="D77" s="219"/>
      <c r="E77" s="219"/>
      <c r="F77" s="219"/>
      <c r="G77" s="232" t="s">
        <v>132</v>
      </c>
      <c r="H77" s="232"/>
      <c r="I77" s="232"/>
      <c r="J77" s="232"/>
      <c r="K77" s="115">
        <v>20</v>
      </c>
      <c r="L77" s="118"/>
      <c r="M77" s="119" t="s">
        <v>5</v>
      </c>
      <c r="N77" s="274"/>
      <c r="O77" s="117">
        <f t="shared" si="3"/>
        <v>0</v>
      </c>
    </row>
    <row r="78" spans="1:15" s="94" customFormat="1" ht="13.5" x14ac:dyDescent="0.25">
      <c r="A78" s="102">
        <f t="shared" si="2"/>
        <v>63</v>
      </c>
      <c r="B78" s="218"/>
      <c r="C78" s="218"/>
      <c r="D78" s="219"/>
      <c r="E78" s="219"/>
      <c r="F78" s="219"/>
      <c r="G78" s="232" t="s">
        <v>133</v>
      </c>
      <c r="H78" s="232"/>
      <c r="I78" s="232"/>
      <c r="J78" s="232"/>
      <c r="K78" s="115">
        <v>1</v>
      </c>
      <c r="L78" s="118"/>
      <c r="M78" s="119" t="s">
        <v>13</v>
      </c>
      <c r="N78" s="274"/>
      <c r="O78" s="117">
        <f t="shared" si="3"/>
        <v>0</v>
      </c>
    </row>
    <row r="79" spans="1:15" s="94" customFormat="1" ht="13.5" x14ac:dyDescent="0.25">
      <c r="A79" s="102">
        <f t="shared" si="2"/>
        <v>64</v>
      </c>
      <c r="B79" s="218"/>
      <c r="C79" s="218"/>
      <c r="D79" s="219"/>
      <c r="E79" s="219"/>
      <c r="F79" s="219"/>
      <c r="G79" s="232" t="s">
        <v>134</v>
      </c>
      <c r="H79" s="232"/>
      <c r="I79" s="232"/>
      <c r="J79" s="232"/>
      <c r="K79" s="115">
        <v>7</v>
      </c>
      <c r="L79" s="118"/>
      <c r="M79" s="119" t="s">
        <v>14</v>
      </c>
      <c r="N79" s="274"/>
      <c r="O79" s="117">
        <f>K79*N79</f>
        <v>0</v>
      </c>
    </row>
    <row r="80" spans="1:15" s="94" customFormat="1" ht="16.5" x14ac:dyDescent="0.3">
      <c r="A80" s="103"/>
      <c r="B80" s="230"/>
      <c r="C80" s="230"/>
      <c r="D80" s="230"/>
      <c r="E80" s="230"/>
      <c r="F80" s="231" t="s">
        <v>172</v>
      </c>
      <c r="G80" s="231"/>
      <c r="H80" s="231"/>
      <c r="I80" s="231"/>
      <c r="J80" s="231"/>
      <c r="K80" s="231"/>
      <c r="L80" s="231"/>
      <c r="M80" s="231"/>
      <c r="N80" s="233">
        <f>SUM(O58:O79)</f>
        <v>0</v>
      </c>
      <c r="O80" s="234"/>
    </row>
    <row r="81" spans="1:15" s="94" customFormat="1" ht="16.5" x14ac:dyDescent="0.3">
      <c r="A81" s="103"/>
      <c r="B81" s="103"/>
      <c r="C81" s="103"/>
      <c r="D81" s="103"/>
      <c r="E81" s="103"/>
      <c r="F81" s="121"/>
      <c r="G81" s="122"/>
      <c r="H81" s="121"/>
      <c r="I81" s="121"/>
      <c r="J81" s="121"/>
      <c r="K81" s="121"/>
      <c r="L81" s="121"/>
      <c r="M81" s="121"/>
      <c r="N81" s="123"/>
      <c r="O81" s="124"/>
    </row>
    <row r="82" spans="1:15" s="94" customFormat="1" ht="38.25" x14ac:dyDescent="0.15">
      <c r="A82" s="104" t="s">
        <v>58</v>
      </c>
      <c r="B82" s="210" t="s">
        <v>62</v>
      </c>
      <c r="C82" s="211"/>
      <c r="D82" s="210" t="s">
        <v>63</v>
      </c>
      <c r="E82" s="212"/>
      <c r="F82" s="211"/>
      <c r="G82" s="213" t="s">
        <v>64</v>
      </c>
      <c r="H82" s="214"/>
      <c r="I82" s="214"/>
      <c r="J82" s="214"/>
      <c r="K82" s="110" t="s">
        <v>65</v>
      </c>
      <c r="L82" s="215" t="s">
        <v>66</v>
      </c>
      <c r="M82" s="216"/>
      <c r="N82" s="104" t="s">
        <v>67</v>
      </c>
      <c r="O82" s="111" t="s">
        <v>68</v>
      </c>
    </row>
    <row r="83" spans="1:15" s="94" customFormat="1" ht="12.75" x14ac:dyDescent="0.2">
      <c r="A83" s="101"/>
      <c r="B83" s="221"/>
      <c r="C83" s="221"/>
      <c r="D83" s="112"/>
      <c r="E83" s="112"/>
      <c r="F83" s="220" t="s">
        <v>135</v>
      </c>
      <c r="G83" s="220"/>
      <c r="H83" s="220"/>
      <c r="I83" s="220"/>
      <c r="J83" s="220"/>
      <c r="K83" s="220"/>
      <c r="L83" s="113"/>
      <c r="M83" s="113"/>
      <c r="N83" s="114"/>
      <c r="O83" s="114"/>
    </row>
    <row r="84" spans="1:15" s="94" customFormat="1" ht="15" x14ac:dyDescent="0.2">
      <c r="A84" s="105">
        <f>A79+1</f>
        <v>65</v>
      </c>
      <c r="B84" s="235"/>
      <c r="C84" s="235"/>
      <c r="D84" s="236"/>
      <c r="E84" s="236"/>
      <c r="F84" s="236"/>
      <c r="G84" s="222" t="s">
        <v>136</v>
      </c>
      <c r="H84" s="222"/>
      <c r="I84" s="222"/>
      <c r="J84" s="222"/>
      <c r="K84" s="115">
        <f>K85</f>
        <v>27</v>
      </c>
      <c r="L84" s="114"/>
      <c r="M84" s="119" t="s">
        <v>137</v>
      </c>
      <c r="N84" s="274"/>
      <c r="O84" s="125">
        <f t="shared" ref="O84:O89" si="4">K84*N84</f>
        <v>0</v>
      </c>
    </row>
    <row r="85" spans="1:15" s="94" customFormat="1" ht="15" x14ac:dyDescent="0.2">
      <c r="A85" s="105">
        <f>A84+1</f>
        <v>66</v>
      </c>
      <c r="B85" s="235"/>
      <c r="C85" s="235"/>
      <c r="D85" s="236"/>
      <c r="E85" s="236"/>
      <c r="F85" s="236"/>
      <c r="G85" s="222" t="s">
        <v>138</v>
      </c>
      <c r="H85" s="222"/>
      <c r="I85" s="222"/>
      <c r="J85" s="222"/>
      <c r="K85" s="115">
        <f>3*K12</f>
        <v>27</v>
      </c>
      <c r="L85" s="118"/>
      <c r="M85" s="119" t="s">
        <v>137</v>
      </c>
      <c r="N85" s="274"/>
      <c r="O85" s="125">
        <f t="shared" si="4"/>
        <v>0</v>
      </c>
    </row>
    <row r="86" spans="1:15" s="94" customFormat="1" ht="15" x14ac:dyDescent="0.2">
      <c r="A86" s="105">
        <f>A85+1</f>
        <v>67</v>
      </c>
      <c r="B86" s="235"/>
      <c r="C86" s="235"/>
      <c r="D86" s="236"/>
      <c r="E86" s="236"/>
      <c r="F86" s="236"/>
      <c r="G86" s="222" t="s">
        <v>139</v>
      </c>
      <c r="H86" s="222"/>
      <c r="I86" s="222"/>
      <c r="J86" s="222"/>
      <c r="K86" s="115">
        <f>K85</f>
        <v>27</v>
      </c>
      <c r="L86" s="118"/>
      <c r="M86" s="119" t="s">
        <v>137</v>
      </c>
      <c r="N86" s="274"/>
      <c r="O86" s="125">
        <f t="shared" si="4"/>
        <v>0</v>
      </c>
    </row>
    <row r="87" spans="1:15" s="94" customFormat="1" ht="15" x14ac:dyDescent="0.2">
      <c r="A87" s="105">
        <f>A86+1</f>
        <v>68</v>
      </c>
      <c r="B87" s="235"/>
      <c r="C87" s="235"/>
      <c r="D87" s="236"/>
      <c r="E87" s="236"/>
      <c r="F87" s="236"/>
      <c r="G87" s="222" t="s">
        <v>140</v>
      </c>
      <c r="H87" s="222"/>
      <c r="I87" s="222"/>
      <c r="J87" s="222"/>
      <c r="K87" s="115">
        <f>K86</f>
        <v>27</v>
      </c>
      <c r="L87" s="118"/>
      <c r="M87" s="119" t="s">
        <v>137</v>
      </c>
      <c r="N87" s="274"/>
      <c r="O87" s="125">
        <f t="shared" si="4"/>
        <v>0</v>
      </c>
    </row>
    <row r="88" spans="1:15" s="94" customFormat="1" ht="15" x14ac:dyDescent="0.2">
      <c r="A88" s="105">
        <f>A87+1</f>
        <v>69</v>
      </c>
      <c r="B88" s="235"/>
      <c r="C88" s="235"/>
      <c r="D88" s="236"/>
      <c r="E88" s="236"/>
      <c r="F88" s="236"/>
      <c r="G88" s="222" t="s">
        <v>141</v>
      </c>
      <c r="H88" s="222"/>
      <c r="I88" s="222"/>
      <c r="J88" s="222"/>
      <c r="K88" s="115">
        <f>K87</f>
        <v>27</v>
      </c>
      <c r="L88" s="118"/>
      <c r="M88" s="119" t="s">
        <v>137</v>
      </c>
      <c r="N88" s="274"/>
      <c r="O88" s="125">
        <f t="shared" si="4"/>
        <v>0</v>
      </c>
    </row>
    <row r="89" spans="1:15" s="94" customFormat="1" ht="15" x14ac:dyDescent="0.2">
      <c r="A89" s="105">
        <f>A88+1</f>
        <v>70</v>
      </c>
      <c r="B89" s="235"/>
      <c r="C89" s="235"/>
      <c r="D89" s="236"/>
      <c r="E89" s="236"/>
      <c r="F89" s="236"/>
      <c r="G89" s="222" t="s">
        <v>142</v>
      </c>
      <c r="H89" s="222"/>
      <c r="I89" s="222"/>
      <c r="J89" s="222"/>
      <c r="K89" s="115">
        <f>K88</f>
        <v>27</v>
      </c>
      <c r="L89" s="118"/>
      <c r="M89" s="119" t="s">
        <v>137</v>
      </c>
      <c r="N89" s="274"/>
      <c r="O89" s="125">
        <f t="shared" si="4"/>
        <v>0</v>
      </c>
    </row>
    <row r="90" spans="1:15" s="94" customFormat="1" ht="16.5" x14ac:dyDescent="0.3">
      <c r="A90" s="103"/>
      <c r="B90" s="230"/>
      <c r="C90" s="230"/>
      <c r="D90" s="230"/>
      <c r="E90" s="230"/>
      <c r="F90" s="231" t="s">
        <v>143</v>
      </c>
      <c r="G90" s="231"/>
      <c r="H90" s="231"/>
      <c r="I90" s="231"/>
      <c r="J90" s="231"/>
      <c r="K90" s="231"/>
      <c r="L90" s="231"/>
      <c r="M90" s="231"/>
      <c r="N90" s="233">
        <f>SUM(O84:O89)</f>
        <v>0</v>
      </c>
      <c r="O90" s="234"/>
    </row>
    <row r="91" spans="1:15" s="94" customFormat="1" ht="12.75" x14ac:dyDescent="0.2">
      <c r="A91" s="103"/>
      <c r="B91" s="103"/>
      <c r="C91" s="103"/>
      <c r="D91" s="103"/>
      <c r="E91" s="103"/>
      <c r="F91" s="121"/>
      <c r="G91" s="122"/>
      <c r="H91" s="121"/>
      <c r="I91" s="121"/>
      <c r="J91" s="121"/>
      <c r="K91" s="121"/>
      <c r="L91" s="103"/>
      <c r="M91" s="103"/>
      <c r="N91" s="103"/>
      <c r="O91" s="103"/>
    </row>
    <row r="92" spans="1:15" s="94" customFormat="1" ht="38.25" x14ac:dyDescent="0.15">
      <c r="A92" s="104" t="s">
        <v>58</v>
      </c>
      <c r="B92" s="210" t="s">
        <v>62</v>
      </c>
      <c r="C92" s="211"/>
      <c r="D92" s="210" t="s">
        <v>63</v>
      </c>
      <c r="E92" s="212"/>
      <c r="F92" s="211"/>
      <c r="G92" s="213" t="s">
        <v>64</v>
      </c>
      <c r="H92" s="214"/>
      <c r="I92" s="214"/>
      <c r="J92" s="214"/>
      <c r="K92" s="110" t="s">
        <v>65</v>
      </c>
      <c r="L92" s="215" t="s">
        <v>66</v>
      </c>
      <c r="M92" s="216"/>
      <c r="N92" s="104" t="s">
        <v>67</v>
      </c>
      <c r="O92" s="111" t="s">
        <v>68</v>
      </c>
    </row>
    <row r="93" spans="1:15" s="94" customFormat="1" ht="12.75" x14ac:dyDescent="0.2">
      <c r="A93" s="101"/>
      <c r="B93" s="221"/>
      <c r="C93" s="221"/>
      <c r="D93" s="112"/>
      <c r="E93" s="112"/>
      <c r="F93" s="220" t="s">
        <v>144</v>
      </c>
      <c r="G93" s="220"/>
      <c r="H93" s="220"/>
      <c r="I93" s="220"/>
      <c r="J93" s="220"/>
      <c r="K93" s="220"/>
      <c r="L93" s="113"/>
      <c r="M93" s="113"/>
      <c r="N93" s="114"/>
      <c r="O93" s="114"/>
    </row>
    <row r="94" spans="1:15" s="94" customFormat="1" ht="15" x14ac:dyDescent="0.2">
      <c r="A94" s="105">
        <f>A89+1</f>
        <v>71</v>
      </c>
      <c r="B94" s="235"/>
      <c r="C94" s="235"/>
      <c r="D94" s="236"/>
      <c r="E94" s="236"/>
      <c r="F94" s="236"/>
      <c r="G94" s="222" t="s">
        <v>145</v>
      </c>
      <c r="H94" s="222"/>
      <c r="I94" s="222"/>
      <c r="J94" s="222"/>
      <c r="K94" s="115">
        <f>K85*3</f>
        <v>81</v>
      </c>
      <c r="L94" s="118"/>
      <c r="M94" s="119" t="s">
        <v>137</v>
      </c>
      <c r="N94" s="274"/>
      <c r="O94" s="125">
        <f>K94*N94</f>
        <v>0</v>
      </c>
    </row>
    <row r="95" spans="1:15" s="94" customFormat="1" ht="13.5" x14ac:dyDescent="0.2">
      <c r="A95" s="105">
        <f t="shared" ref="A95:A102" si="5">A94+1</f>
        <v>72</v>
      </c>
      <c r="B95" s="235"/>
      <c r="C95" s="235"/>
      <c r="D95" s="236"/>
      <c r="E95" s="236"/>
      <c r="F95" s="236"/>
      <c r="G95" s="222" t="s">
        <v>15</v>
      </c>
      <c r="H95" s="222"/>
      <c r="I95" s="222"/>
      <c r="J95" s="222"/>
      <c r="K95" s="115">
        <v>0.4</v>
      </c>
      <c r="L95" s="118"/>
      <c r="M95" s="119" t="s">
        <v>3</v>
      </c>
      <c r="N95" s="274"/>
      <c r="O95" s="125">
        <f>K95*N95</f>
        <v>0</v>
      </c>
    </row>
    <row r="96" spans="1:15" s="94" customFormat="1" ht="13.5" x14ac:dyDescent="0.2">
      <c r="A96" s="105">
        <f t="shared" si="5"/>
        <v>73</v>
      </c>
      <c r="B96" s="235"/>
      <c r="C96" s="235"/>
      <c r="D96" s="236"/>
      <c r="E96" s="236"/>
      <c r="F96" s="236"/>
      <c r="G96" s="222" t="s">
        <v>146</v>
      </c>
      <c r="H96" s="222"/>
      <c r="I96" s="222"/>
      <c r="J96" s="222"/>
      <c r="K96" s="115">
        <v>0.4</v>
      </c>
      <c r="L96" s="118"/>
      <c r="M96" s="119" t="s">
        <v>3</v>
      </c>
      <c r="N96" s="274"/>
      <c r="O96" s="125">
        <f>K96*N96</f>
        <v>0</v>
      </c>
    </row>
    <row r="97" spans="1:15" s="95" customFormat="1" ht="13.5" x14ac:dyDescent="0.2">
      <c r="A97" s="105">
        <f t="shared" si="5"/>
        <v>74</v>
      </c>
      <c r="B97" s="235"/>
      <c r="C97" s="235"/>
      <c r="D97" s="236"/>
      <c r="E97" s="236"/>
      <c r="F97" s="236"/>
      <c r="G97" s="236" t="s">
        <v>16</v>
      </c>
      <c r="H97" s="236"/>
      <c r="I97" s="236"/>
      <c r="J97" s="236"/>
      <c r="K97" s="115">
        <v>0.4</v>
      </c>
      <c r="L97" s="118"/>
      <c r="M97" s="119" t="s">
        <v>3</v>
      </c>
      <c r="N97" s="274"/>
      <c r="O97" s="125">
        <f t="shared" ref="O97:O102" si="6">K97*N97</f>
        <v>0</v>
      </c>
    </row>
    <row r="98" spans="1:15" s="95" customFormat="1" ht="13.5" x14ac:dyDescent="0.2">
      <c r="A98" s="105">
        <f t="shared" si="5"/>
        <v>75</v>
      </c>
      <c r="B98" s="235"/>
      <c r="C98" s="235"/>
      <c r="D98" s="236"/>
      <c r="E98" s="236"/>
      <c r="F98" s="236"/>
      <c r="G98" s="236" t="s">
        <v>17</v>
      </c>
      <c r="H98" s="236"/>
      <c r="I98" s="236"/>
      <c r="J98" s="236"/>
      <c r="K98" s="115">
        <v>0.4</v>
      </c>
      <c r="L98" s="118"/>
      <c r="M98" s="119" t="s">
        <v>3</v>
      </c>
      <c r="N98" s="274"/>
      <c r="O98" s="125">
        <f t="shared" si="6"/>
        <v>0</v>
      </c>
    </row>
    <row r="99" spans="1:15" s="95" customFormat="1" ht="13.5" x14ac:dyDescent="0.2">
      <c r="A99" s="105">
        <f t="shared" si="5"/>
        <v>76</v>
      </c>
      <c r="B99" s="235"/>
      <c r="C99" s="235"/>
      <c r="D99" s="236"/>
      <c r="E99" s="236"/>
      <c r="F99" s="236"/>
      <c r="G99" s="236" t="s">
        <v>18</v>
      </c>
      <c r="H99" s="236"/>
      <c r="I99" s="236"/>
      <c r="J99" s="236"/>
      <c r="K99" s="115">
        <v>0.4</v>
      </c>
      <c r="L99" s="118"/>
      <c r="M99" s="119" t="s">
        <v>3</v>
      </c>
      <c r="N99" s="274"/>
      <c r="O99" s="125">
        <f t="shared" si="6"/>
        <v>0</v>
      </c>
    </row>
    <row r="100" spans="1:15" s="95" customFormat="1" ht="13.5" x14ac:dyDescent="0.2">
      <c r="A100" s="105">
        <f t="shared" si="5"/>
        <v>77</v>
      </c>
      <c r="B100" s="235"/>
      <c r="C100" s="235"/>
      <c r="D100" s="236"/>
      <c r="E100" s="236"/>
      <c r="F100" s="236"/>
      <c r="G100" s="222" t="s">
        <v>147</v>
      </c>
      <c r="H100" s="222"/>
      <c r="I100" s="222"/>
      <c r="J100" s="222"/>
      <c r="K100" s="115">
        <v>0.4</v>
      </c>
      <c r="L100" s="118"/>
      <c r="M100" s="119" t="s">
        <v>3</v>
      </c>
      <c r="N100" s="274"/>
      <c r="O100" s="125">
        <f t="shared" si="6"/>
        <v>0</v>
      </c>
    </row>
    <row r="101" spans="1:15" s="95" customFormat="1" ht="13.5" x14ac:dyDescent="0.2">
      <c r="A101" s="105">
        <f t="shared" si="5"/>
        <v>78</v>
      </c>
      <c r="B101" s="235"/>
      <c r="C101" s="235"/>
      <c r="D101" s="236"/>
      <c r="E101" s="236"/>
      <c r="F101" s="236"/>
      <c r="G101" s="222" t="s">
        <v>19</v>
      </c>
      <c r="H101" s="222"/>
      <c r="I101" s="222"/>
      <c r="J101" s="222"/>
      <c r="K101" s="115">
        <v>0.4</v>
      </c>
      <c r="L101" s="118"/>
      <c r="M101" s="119" t="s">
        <v>3</v>
      </c>
      <c r="N101" s="274"/>
      <c r="O101" s="125">
        <f t="shared" si="6"/>
        <v>0</v>
      </c>
    </row>
    <row r="102" spans="1:15" s="95" customFormat="1" ht="13.5" x14ac:dyDescent="0.2">
      <c r="A102" s="105">
        <f t="shared" si="5"/>
        <v>79</v>
      </c>
      <c r="B102" s="235"/>
      <c r="C102" s="235"/>
      <c r="D102" s="236"/>
      <c r="E102" s="236"/>
      <c r="F102" s="236"/>
      <c r="G102" s="222" t="s">
        <v>148</v>
      </c>
      <c r="H102" s="222"/>
      <c r="I102" s="222"/>
      <c r="J102" s="222"/>
      <c r="K102" s="115">
        <v>0.5</v>
      </c>
      <c r="L102" s="118"/>
      <c r="M102" s="119" t="s">
        <v>3</v>
      </c>
      <c r="N102" s="274"/>
      <c r="O102" s="125">
        <f t="shared" si="6"/>
        <v>0</v>
      </c>
    </row>
    <row r="103" spans="1:15" s="95" customFormat="1" ht="16.5" x14ac:dyDescent="0.3">
      <c r="A103" s="103"/>
      <c r="B103" s="230"/>
      <c r="C103" s="230"/>
      <c r="D103" s="230"/>
      <c r="E103" s="230"/>
      <c r="F103" s="231" t="s">
        <v>149</v>
      </c>
      <c r="G103" s="231"/>
      <c r="H103" s="231"/>
      <c r="I103" s="231"/>
      <c r="J103" s="231"/>
      <c r="K103" s="231"/>
      <c r="L103" s="231"/>
      <c r="M103" s="231"/>
      <c r="N103" s="233">
        <f>SUM(O94:O102)</f>
        <v>0</v>
      </c>
      <c r="O103" s="234"/>
    </row>
    <row r="104" spans="1:15" s="95" customFormat="1" ht="16.5" x14ac:dyDescent="0.3">
      <c r="A104" s="103"/>
      <c r="B104" s="103"/>
      <c r="C104" s="103"/>
      <c r="D104" s="103"/>
      <c r="E104" s="103"/>
      <c r="F104" s="121"/>
      <c r="G104" s="122"/>
      <c r="H104" s="121"/>
      <c r="I104" s="121"/>
      <c r="J104" s="121"/>
      <c r="K104" s="121"/>
      <c r="L104" s="121"/>
      <c r="M104" s="121"/>
      <c r="N104" s="123"/>
      <c r="O104" s="124"/>
    </row>
    <row r="105" spans="1:15" s="95" customFormat="1" ht="38.25" x14ac:dyDescent="0.2">
      <c r="A105" s="104" t="s">
        <v>58</v>
      </c>
      <c r="B105" s="210" t="s">
        <v>62</v>
      </c>
      <c r="C105" s="211"/>
      <c r="D105" s="210" t="s">
        <v>63</v>
      </c>
      <c r="E105" s="212"/>
      <c r="F105" s="211"/>
      <c r="G105" s="213" t="s">
        <v>64</v>
      </c>
      <c r="H105" s="214"/>
      <c r="I105" s="214"/>
      <c r="J105" s="214"/>
      <c r="K105" s="110" t="s">
        <v>65</v>
      </c>
      <c r="L105" s="215" t="s">
        <v>66</v>
      </c>
      <c r="M105" s="216"/>
      <c r="N105" s="104" t="s">
        <v>67</v>
      </c>
      <c r="O105" s="111" t="s">
        <v>68</v>
      </c>
    </row>
    <row r="106" spans="1:15" s="95" customFormat="1" ht="12.75" x14ac:dyDescent="0.2">
      <c r="A106" s="101"/>
      <c r="B106" s="221"/>
      <c r="C106" s="221"/>
      <c r="D106" s="112"/>
      <c r="E106" s="112"/>
      <c r="F106" s="220" t="s">
        <v>173</v>
      </c>
      <c r="G106" s="220"/>
      <c r="H106" s="220"/>
      <c r="I106" s="220"/>
      <c r="J106" s="220"/>
      <c r="K106" s="220"/>
      <c r="L106" s="113"/>
      <c r="M106" s="113"/>
      <c r="N106" s="114"/>
      <c r="O106" s="114"/>
    </row>
    <row r="107" spans="1:15" s="95" customFormat="1" ht="15" x14ac:dyDescent="0.2">
      <c r="A107" s="105">
        <f>A102+1</f>
        <v>80</v>
      </c>
      <c r="B107" s="235"/>
      <c r="C107" s="235"/>
      <c r="D107" s="236"/>
      <c r="E107" s="236"/>
      <c r="F107" s="236"/>
      <c r="G107" s="222" t="s">
        <v>150</v>
      </c>
      <c r="H107" s="222"/>
      <c r="I107" s="222"/>
      <c r="J107" s="222"/>
      <c r="K107" s="115">
        <v>10.4</v>
      </c>
      <c r="L107" s="114"/>
      <c r="M107" s="119" t="s">
        <v>137</v>
      </c>
      <c r="N107" s="274"/>
      <c r="O107" s="125">
        <f>K107*N107</f>
        <v>0</v>
      </c>
    </row>
    <row r="108" spans="1:15" s="95" customFormat="1" ht="16.5" x14ac:dyDescent="0.3">
      <c r="A108" s="103"/>
      <c r="B108" s="230"/>
      <c r="C108" s="230"/>
      <c r="D108" s="230"/>
      <c r="E108" s="230"/>
      <c r="F108" s="231" t="s">
        <v>174</v>
      </c>
      <c r="G108" s="231"/>
      <c r="H108" s="231"/>
      <c r="I108" s="231"/>
      <c r="J108" s="231"/>
      <c r="K108" s="231"/>
      <c r="L108" s="231"/>
      <c r="M108" s="231"/>
      <c r="N108" s="233">
        <f>SUM(O107)</f>
        <v>0</v>
      </c>
      <c r="O108" s="234"/>
    </row>
    <row r="109" spans="1:15" s="95" customFormat="1" ht="16.5" x14ac:dyDescent="0.3">
      <c r="A109" s="103"/>
      <c r="B109" s="103"/>
      <c r="C109" s="103"/>
      <c r="D109" s="103"/>
      <c r="E109" s="103"/>
      <c r="F109" s="121"/>
      <c r="G109" s="122"/>
      <c r="H109" s="121"/>
      <c r="I109" s="121"/>
      <c r="J109" s="121"/>
      <c r="K109" s="121"/>
      <c r="L109" s="121"/>
      <c r="M109" s="121"/>
      <c r="N109" s="123"/>
      <c r="O109" s="124"/>
    </row>
    <row r="110" spans="1:15" s="95" customFormat="1" ht="38.25" x14ac:dyDescent="0.2">
      <c r="A110" s="104" t="s">
        <v>58</v>
      </c>
      <c r="B110" s="210" t="s">
        <v>62</v>
      </c>
      <c r="C110" s="211"/>
      <c r="D110" s="210" t="s">
        <v>63</v>
      </c>
      <c r="E110" s="212"/>
      <c r="F110" s="211"/>
      <c r="G110" s="213" t="s">
        <v>64</v>
      </c>
      <c r="H110" s="214"/>
      <c r="I110" s="214"/>
      <c r="J110" s="214"/>
      <c r="K110" s="110" t="s">
        <v>65</v>
      </c>
      <c r="L110" s="215" t="s">
        <v>66</v>
      </c>
      <c r="M110" s="216"/>
      <c r="N110" s="104" t="s">
        <v>67</v>
      </c>
      <c r="O110" s="111" t="s">
        <v>68</v>
      </c>
    </row>
    <row r="111" spans="1:15" s="95" customFormat="1" ht="12.75" x14ac:dyDescent="0.2">
      <c r="A111" s="101"/>
      <c r="B111" s="221"/>
      <c r="C111" s="221"/>
      <c r="D111" s="112"/>
      <c r="E111" s="112"/>
      <c r="F111" s="220" t="s">
        <v>175</v>
      </c>
      <c r="G111" s="220"/>
      <c r="H111" s="220"/>
      <c r="I111" s="220"/>
      <c r="J111" s="220"/>
      <c r="K111" s="220"/>
      <c r="L111" s="113"/>
      <c r="M111" s="113"/>
      <c r="N111" s="114"/>
      <c r="O111" s="114"/>
    </row>
    <row r="112" spans="1:15" s="95" customFormat="1" ht="15" x14ac:dyDescent="0.2">
      <c r="A112" s="105">
        <f>A107+1</f>
        <v>81</v>
      </c>
      <c r="B112" s="235"/>
      <c r="C112" s="235"/>
      <c r="D112" s="236"/>
      <c r="E112" s="236"/>
      <c r="F112" s="236"/>
      <c r="G112" s="222" t="s">
        <v>151</v>
      </c>
      <c r="H112" s="222"/>
      <c r="I112" s="222"/>
      <c r="J112" s="222"/>
      <c r="K112" s="115">
        <f>2*K86</f>
        <v>54</v>
      </c>
      <c r="L112" s="114"/>
      <c r="M112" s="119" t="s">
        <v>137</v>
      </c>
      <c r="N112" s="274"/>
      <c r="O112" s="125">
        <f>K112*N112</f>
        <v>0</v>
      </c>
    </row>
    <row r="113" spans="1:15" s="95" customFormat="1" ht="16.5" x14ac:dyDescent="0.3">
      <c r="A113" s="103"/>
      <c r="B113" s="230"/>
      <c r="C113" s="230"/>
      <c r="D113" s="230"/>
      <c r="E113" s="230"/>
      <c r="F113" s="231" t="s">
        <v>152</v>
      </c>
      <c r="G113" s="231"/>
      <c r="H113" s="231"/>
      <c r="I113" s="231"/>
      <c r="J113" s="231"/>
      <c r="K113" s="231"/>
      <c r="L113" s="231"/>
      <c r="M113" s="231"/>
      <c r="N113" s="233">
        <f>SUM(O112)</f>
        <v>0</v>
      </c>
      <c r="O113" s="234"/>
    </row>
    <row r="114" spans="1:15" s="95" customFormat="1" ht="16.5" x14ac:dyDescent="0.3">
      <c r="A114" s="103"/>
      <c r="B114" s="103"/>
      <c r="C114" s="103"/>
      <c r="D114" s="103"/>
      <c r="E114" s="103"/>
      <c r="F114" s="121"/>
      <c r="G114" s="122"/>
      <c r="H114" s="121"/>
      <c r="I114" s="121"/>
      <c r="J114" s="121"/>
      <c r="K114" s="121"/>
      <c r="L114" s="121"/>
      <c r="M114" s="121"/>
      <c r="N114" s="123"/>
      <c r="O114" s="124"/>
    </row>
    <row r="115" spans="1:15" s="95" customFormat="1" ht="38.25" x14ac:dyDescent="0.2">
      <c r="A115" s="104" t="s">
        <v>58</v>
      </c>
      <c r="B115" s="210" t="s">
        <v>62</v>
      </c>
      <c r="C115" s="211"/>
      <c r="D115" s="210" t="s">
        <v>63</v>
      </c>
      <c r="E115" s="212"/>
      <c r="F115" s="211"/>
      <c r="G115" s="213" t="s">
        <v>64</v>
      </c>
      <c r="H115" s="214"/>
      <c r="I115" s="214"/>
      <c r="J115" s="214"/>
      <c r="K115" s="110" t="s">
        <v>65</v>
      </c>
      <c r="L115" s="215" t="s">
        <v>66</v>
      </c>
      <c r="M115" s="216"/>
      <c r="N115" s="104" t="s">
        <v>67</v>
      </c>
      <c r="O115" s="111" t="s">
        <v>68</v>
      </c>
    </row>
    <row r="116" spans="1:15" s="95" customFormat="1" ht="12.75" x14ac:dyDescent="0.2">
      <c r="A116" s="101"/>
      <c r="B116" s="221"/>
      <c r="C116" s="221"/>
      <c r="D116" s="112"/>
      <c r="E116" s="112"/>
      <c r="F116" s="220" t="s">
        <v>176</v>
      </c>
      <c r="G116" s="220"/>
      <c r="H116" s="220"/>
      <c r="I116" s="220"/>
      <c r="J116" s="220"/>
      <c r="K116" s="220"/>
      <c r="L116" s="113"/>
      <c r="M116" s="113"/>
      <c r="N116" s="114"/>
      <c r="O116" s="114"/>
    </row>
    <row r="117" spans="1:15" s="95" customFormat="1" ht="13.5" x14ac:dyDescent="0.2">
      <c r="A117" s="105">
        <f>A112+1</f>
        <v>82</v>
      </c>
      <c r="B117" s="235"/>
      <c r="C117" s="235"/>
      <c r="D117" s="236"/>
      <c r="E117" s="236"/>
      <c r="F117" s="236"/>
      <c r="G117" s="222" t="s">
        <v>153</v>
      </c>
      <c r="H117" s="222"/>
      <c r="I117" s="222"/>
      <c r="J117" s="222"/>
      <c r="K117" s="115">
        <v>1</v>
      </c>
      <c r="L117" s="114"/>
      <c r="M117" s="119" t="s">
        <v>6</v>
      </c>
      <c r="N117" s="274"/>
      <c r="O117" s="125">
        <f>K117*N117</f>
        <v>0</v>
      </c>
    </row>
    <row r="118" spans="1:15" s="95" customFormat="1" ht="16.5" x14ac:dyDescent="0.3">
      <c r="A118" s="103"/>
      <c r="B118" s="230"/>
      <c r="C118" s="230"/>
      <c r="D118" s="230"/>
      <c r="E118" s="230"/>
      <c r="F118" s="231" t="s">
        <v>177</v>
      </c>
      <c r="G118" s="231"/>
      <c r="H118" s="231"/>
      <c r="I118" s="231"/>
      <c r="J118" s="231"/>
      <c r="K118" s="231"/>
      <c r="L118" s="231"/>
      <c r="M118" s="231"/>
      <c r="N118" s="233">
        <f>SUM(O117)</f>
        <v>0</v>
      </c>
      <c r="O118" s="234"/>
    </row>
    <row r="119" spans="1:15" s="95" customFormat="1" ht="16.5" x14ac:dyDescent="0.3">
      <c r="A119" s="103"/>
      <c r="B119" s="103"/>
      <c r="C119" s="103"/>
      <c r="D119" s="103"/>
      <c r="E119" s="103"/>
      <c r="F119" s="121"/>
      <c r="G119" s="122"/>
      <c r="H119" s="121"/>
      <c r="I119" s="121"/>
      <c r="J119" s="121"/>
      <c r="K119" s="121"/>
      <c r="L119" s="121"/>
      <c r="M119" s="121"/>
      <c r="N119" s="123"/>
      <c r="O119" s="124"/>
    </row>
    <row r="120" spans="1:15" s="95" customFormat="1" ht="38.25" x14ac:dyDescent="0.2">
      <c r="A120" s="104" t="s">
        <v>58</v>
      </c>
      <c r="B120" s="210" t="s">
        <v>62</v>
      </c>
      <c r="C120" s="211"/>
      <c r="D120" s="210" t="s">
        <v>63</v>
      </c>
      <c r="E120" s="212"/>
      <c r="F120" s="211"/>
      <c r="G120" s="213" t="s">
        <v>64</v>
      </c>
      <c r="H120" s="214"/>
      <c r="I120" s="214"/>
      <c r="J120" s="214"/>
      <c r="K120" s="110" t="s">
        <v>65</v>
      </c>
      <c r="L120" s="215" t="s">
        <v>66</v>
      </c>
      <c r="M120" s="216"/>
      <c r="N120" s="104" t="s">
        <v>67</v>
      </c>
      <c r="O120" s="111" t="s">
        <v>68</v>
      </c>
    </row>
    <row r="121" spans="1:15" s="95" customFormat="1" ht="12.75" x14ac:dyDescent="0.2">
      <c r="A121" s="101"/>
      <c r="B121" s="221"/>
      <c r="C121" s="221"/>
      <c r="D121" s="112"/>
      <c r="E121" s="112"/>
      <c r="F121" s="220" t="s">
        <v>183</v>
      </c>
      <c r="G121" s="220"/>
      <c r="H121" s="220"/>
      <c r="I121" s="220"/>
      <c r="J121" s="220"/>
      <c r="K121" s="220"/>
      <c r="L121" s="113"/>
      <c r="M121" s="113"/>
      <c r="N121" s="114"/>
      <c r="O121" s="114"/>
    </row>
    <row r="122" spans="1:15" s="95" customFormat="1" ht="13.5" x14ac:dyDescent="0.2">
      <c r="A122" s="105">
        <f>A117+1</f>
        <v>83</v>
      </c>
      <c r="B122" s="235"/>
      <c r="C122" s="235"/>
      <c r="D122" s="236"/>
      <c r="E122" s="236"/>
      <c r="F122" s="236"/>
      <c r="G122" s="222" t="s">
        <v>154</v>
      </c>
      <c r="H122" s="222"/>
      <c r="I122" s="222"/>
      <c r="J122" s="222"/>
      <c r="K122" s="115">
        <v>1</v>
      </c>
      <c r="L122" s="114"/>
      <c r="M122" s="119" t="s">
        <v>13</v>
      </c>
      <c r="N122" s="274"/>
      <c r="O122" s="125">
        <f>K122*N122</f>
        <v>0</v>
      </c>
    </row>
    <row r="123" spans="1:15" s="95" customFormat="1" ht="16.5" x14ac:dyDescent="0.3">
      <c r="A123" s="103"/>
      <c r="B123" s="230"/>
      <c r="C123" s="230"/>
      <c r="D123" s="230"/>
      <c r="E123" s="230"/>
      <c r="F123" s="231" t="s">
        <v>182</v>
      </c>
      <c r="G123" s="231"/>
      <c r="H123" s="231"/>
      <c r="I123" s="231"/>
      <c r="J123" s="231"/>
      <c r="K123" s="231"/>
      <c r="L123" s="231"/>
      <c r="M123" s="231"/>
      <c r="N123" s="233">
        <f>SUM(O122)</f>
        <v>0</v>
      </c>
      <c r="O123" s="234"/>
    </row>
    <row r="124" spans="1:15" s="95" customFormat="1" ht="16.5" x14ac:dyDescent="0.3">
      <c r="A124" s="103"/>
      <c r="B124" s="103"/>
      <c r="C124" s="103"/>
      <c r="D124" s="103"/>
      <c r="E124" s="103"/>
      <c r="F124" s="121"/>
      <c r="G124" s="122"/>
      <c r="H124" s="121"/>
      <c r="I124" s="121"/>
      <c r="J124" s="121"/>
      <c r="K124" s="121"/>
      <c r="L124" s="121"/>
      <c r="M124" s="121"/>
      <c r="N124" s="123"/>
      <c r="O124" s="124"/>
    </row>
    <row r="125" spans="1:15" s="95" customFormat="1" ht="16.5" x14ac:dyDescent="0.3">
      <c r="A125" s="106" t="s">
        <v>59</v>
      </c>
      <c r="B125" s="109"/>
      <c r="C125" s="109"/>
      <c r="D125" s="109"/>
      <c r="E125" s="109"/>
      <c r="F125" s="109"/>
      <c r="G125" s="126"/>
      <c r="H125" s="109"/>
      <c r="I125" s="109"/>
      <c r="J125" s="109"/>
      <c r="K125" s="109"/>
      <c r="L125" s="109"/>
      <c r="M125" s="109"/>
      <c r="N125" s="166">
        <f>N54+N80+N90+N103+N108+N113+N118+N123</f>
        <v>0</v>
      </c>
      <c r="O125" s="167"/>
    </row>
    <row r="126" spans="1:15" s="95" customFormat="1" ht="12.75" x14ac:dyDescent="0.2">
      <c r="A126" s="107" t="s">
        <v>60</v>
      </c>
      <c r="B126" s="109"/>
      <c r="C126" s="109"/>
      <c r="D126" s="109"/>
      <c r="E126" s="109"/>
      <c r="F126" s="109"/>
      <c r="G126" s="126"/>
      <c r="H126" s="109"/>
      <c r="I126" s="109"/>
      <c r="J126" s="109"/>
      <c r="K126" s="109"/>
      <c r="L126" s="109"/>
      <c r="M126" s="109"/>
      <c r="N126" s="109"/>
      <c r="O126" s="109"/>
    </row>
    <row r="127" spans="1:15" s="95" customFormat="1" ht="12.75" x14ac:dyDescent="0.2">
      <c r="A127" s="108" t="s">
        <v>61</v>
      </c>
      <c r="B127" s="109"/>
      <c r="C127" s="109"/>
      <c r="D127" s="109"/>
      <c r="E127" s="109"/>
      <c r="F127" s="109"/>
      <c r="G127" s="126"/>
      <c r="H127" s="109"/>
      <c r="I127" s="109"/>
      <c r="J127" s="109"/>
      <c r="K127" s="109"/>
      <c r="L127" s="109"/>
      <c r="M127" s="109"/>
      <c r="N127" s="109"/>
      <c r="O127" s="109"/>
    </row>
    <row r="128" spans="1:15" s="95" customFormat="1" ht="12.75" x14ac:dyDescent="0.2">
      <c r="A128" s="109"/>
      <c r="B128" s="109"/>
      <c r="C128" s="109"/>
      <c r="D128" s="109"/>
      <c r="E128" s="109"/>
      <c r="F128" s="109"/>
      <c r="G128" s="126"/>
      <c r="H128" s="109"/>
      <c r="I128" s="109"/>
      <c r="J128" s="109"/>
      <c r="K128" s="109"/>
      <c r="L128" s="109"/>
      <c r="M128" s="109"/>
      <c r="N128" s="109"/>
      <c r="O128" s="109"/>
    </row>
    <row r="129" spans="1:15" s="95" customFormat="1" ht="13.5" x14ac:dyDescent="0.25">
      <c r="A129" s="105">
        <f>A122+1</f>
        <v>84</v>
      </c>
      <c r="B129" s="235"/>
      <c r="C129" s="235"/>
      <c r="D129" s="236"/>
      <c r="E129" s="236"/>
      <c r="F129" s="236"/>
      <c r="G129" s="241" t="s">
        <v>155</v>
      </c>
      <c r="H129" s="241"/>
      <c r="I129" s="241"/>
      <c r="J129" s="241"/>
      <c r="K129" s="127">
        <v>0</v>
      </c>
      <c r="L129" s="114"/>
      <c r="M129" s="128" t="s">
        <v>156</v>
      </c>
      <c r="N129" s="125">
        <f>N125</f>
        <v>0</v>
      </c>
      <c r="O129" s="125">
        <f>K129*N129</f>
        <v>0</v>
      </c>
    </row>
    <row r="130" spans="1:15" s="95" customFormat="1" ht="13.5" x14ac:dyDescent="0.25">
      <c r="A130" s="105">
        <f>A129+1</f>
        <v>85</v>
      </c>
      <c r="B130" s="235"/>
      <c r="C130" s="235"/>
      <c r="D130" s="236"/>
      <c r="E130" s="236"/>
      <c r="F130" s="236"/>
      <c r="G130" s="241" t="s">
        <v>157</v>
      </c>
      <c r="H130" s="241"/>
      <c r="I130" s="241"/>
      <c r="J130" s="241"/>
      <c r="K130" s="127">
        <v>0</v>
      </c>
      <c r="L130" s="114"/>
      <c r="M130" s="128" t="s">
        <v>156</v>
      </c>
      <c r="N130" s="125">
        <f>N129</f>
        <v>0</v>
      </c>
      <c r="O130" s="125">
        <f>K130*N130</f>
        <v>0</v>
      </c>
    </row>
    <row r="131" spans="1:15" s="95" customFormat="1" ht="13.5" x14ac:dyDescent="0.25">
      <c r="A131" s="105">
        <f>A130+1</f>
        <v>86</v>
      </c>
      <c r="B131" s="235"/>
      <c r="C131" s="235"/>
      <c r="D131" s="236"/>
      <c r="E131" s="236"/>
      <c r="F131" s="236"/>
      <c r="G131" s="241" t="s">
        <v>158</v>
      </c>
      <c r="H131" s="241"/>
      <c r="I131" s="241"/>
      <c r="J131" s="241"/>
      <c r="K131" s="127">
        <v>0</v>
      </c>
      <c r="L131" s="114"/>
      <c r="M131" s="128" t="s">
        <v>156</v>
      </c>
      <c r="N131" s="125">
        <f>N130</f>
        <v>0</v>
      </c>
      <c r="O131" s="125">
        <f>K131*N131</f>
        <v>0</v>
      </c>
    </row>
    <row r="132" spans="1:15" s="95" customFormat="1" ht="13.5" x14ac:dyDescent="0.25">
      <c r="A132" s="105">
        <f>A131+1</f>
        <v>87</v>
      </c>
      <c r="B132" s="235"/>
      <c r="C132" s="235"/>
      <c r="D132" s="236"/>
      <c r="E132" s="236"/>
      <c r="F132" s="236"/>
      <c r="G132" s="241" t="s">
        <v>159</v>
      </c>
      <c r="H132" s="241"/>
      <c r="I132" s="241"/>
      <c r="J132" s="241"/>
      <c r="K132" s="127">
        <v>0</v>
      </c>
      <c r="L132" s="114"/>
      <c r="M132" s="128" t="s">
        <v>156</v>
      </c>
      <c r="N132" s="125">
        <f>N131</f>
        <v>0</v>
      </c>
      <c r="O132" s="125">
        <f>K132*N132</f>
        <v>0</v>
      </c>
    </row>
    <row r="133" spans="1:15" s="95" customFormat="1" ht="16.5" x14ac:dyDescent="0.3">
      <c r="A133" s="103"/>
      <c r="B133" s="230"/>
      <c r="C133" s="230"/>
      <c r="D133" s="230"/>
      <c r="E133" s="230"/>
      <c r="F133" s="240" t="s">
        <v>160</v>
      </c>
      <c r="G133" s="240"/>
      <c r="H133" s="240"/>
      <c r="I133" s="240"/>
      <c r="J133" s="240"/>
      <c r="K133" s="240"/>
      <c r="L133" s="240"/>
      <c r="M133" s="240"/>
      <c r="N133" s="166">
        <f>SUM(O129:O132)</f>
        <v>0</v>
      </c>
      <c r="O133" s="167"/>
    </row>
    <row r="134" spans="1:15" s="95" customFormat="1" ht="16.5" x14ac:dyDescent="0.3">
      <c r="A134" s="103"/>
      <c r="B134" s="103"/>
      <c r="C134" s="103"/>
      <c r="D134" s="103"/>
      <c r="E134" s="103"/>
      <c r="F134" s="121"/>
      <c r="G134" s="122"/>
      <c r="H134" s="121"/>
      <c r="I134" s="121"/>
      <c r="J134" s="121"/>
      <c r="K134" s="121"/>
      <c r="L134" s="121"/>
      <c r="M134" s="121"/>
      <c r="N134" s="123"/>
      <c r="O134" s="124"/>
    </row>
    <row r="135" spans="1:15" s="95" customFormat="1" ht="16.5" x14ac:dyDescent="0.3">
      <c r="A135" s="129" t="s">
        <v>161</v>
      </c>
      <c r="B135" s="130"/>
      <c r="C135" s="130"/>
      <c r="D135" s="130"/>
      <c r="E135" s="130"/>
      <c r="F135" s="130"/>
      <c r="G135" s="131"/>
      <c r="H135" s="130"/>
      <c r="I135" s="130"/>
      <c r="J135" s="130"/>
      <c r="K135" s="130"/>
      <c r="L135" s="130"/>
      <c r="M135" s="130"/>
      <c r="N135" s="233">
        <f>N125+N133</f>
        <v>0</v>
      </c>
      <c r="O135" s="234"/>
    </row>
    <row r="136" spans="1:15" s="95" customFormat="1" ht="16.5" x14ac:dyDescent="0.3">
      <c r="A136" s="106"/>
      <c r="B136" s="109"/>
      <c r="C136" s="109"/>
      <c r="D136" s="109"/>
      <c r="E136" s="109"/>
      <c r="F136" s="109"/>
      <c r="G136" s="126"/>
      <c r="H136" s="109"/>
      <c r="I136" s="109"/>
      <c r="J136" s="109"/>
      <c r="K136" s="109"/>
      <c r="L136" s="109"/>
      <c r="M136" s="109"/>
      <c r="N136" s="123"/>
      <c r="O136" s="124"/>
    </row>
    <row r="137" spans="1:15" s="95" customFormat="1" ht="14.25" x14ac:dyDescent="0.3">
      <c r="A137" s="105">
        <f>A132+1</f>
        <v>88</v>
      </c>
      <c r="B137" s="235"/>
      <c r="C137" s="235"/>
      <c r="D137" s="236"/>
      <c r="E137" s="236"/>
      <c r="F137" s="236"/>
      <c r="G137" s="239" t="s">
        <v>163</v>
      </c>
      <c r="H137" s="239"/>
      <c r="I137" s="239"/>
      <c r="J137" s="239"/>
      <c r="K137" s="127">
        <v>0</v>
      </c>
      <c r="L137" s="114"/>
      <c r="M137" s="132" t="s">
        <v>164</v>
      </c>
      <c r="N137" s="125"/>
      <c r="O137" s="125">
        <f>N137*0.2</f>
        <v>0</v>
      </c>
    </row>
    <row r="138" spans="1:15" s="95" customFormat="1" ht="16.5" x14ac:dyDescent="0.3">
      <c r="A138" s="133" t="s">
        <v>165</v>
      </c>
      <c r="B138" s="109"/>
      <c r="C138" s="109"/>
      <c r="D138" s="109"/>
      <c r="E138" s="109"/>
      <c r="F138" s="109"/>
      <c r="G138" s="126"/>
      <c r="H138" s="109"/>
      <c r="I138" s="109"/>
      <c r="J138" s="109"/>
      <c r="K138" s="109"/>
      <c r="L138" s="109"/>
      <c r="M138" s="109"/>
      <c r="N138" s="123"/>
      <c r="O138" s="124"/>
    </row>
  </sheetData>
  <mergeCells count="352">
    <mergeCell ref="A1:O1"/>
    <mergeCell ref="D6:O6"/>
    <mergeCell ref="D8:G8"/>
    <mergeCell ref="B137:C137"/>
    <mergeCell ref="D137:F137"/>
    <mergeCell ref="G137:J137"/>
    <mergeCell ref="B133:C133"/>
    <mergeCell ref="D133:E133"/>
    <mergeCell ref="F133:M133"/>
    <mergeCell ref="N135:O135"/>
    <mergeCell ref="B131:C131"/>
    <mergeCell ref="D131:F131"/>
    <mergeCell ref="G131:J131"/>
    <mergeCell ref="B132:C132"/>
    <mergeCell ref="D132:F132"/>
    <mergeCell ref="G132:J132"/>
    <mergeCell ref="B129:C129"/>
    <mergeCell ref="D129:F129"/>
    <mergeCell ref="G129:J129"/>
    <mergeCell ref="B130:C130"/>
    <mergeCell ref="D130:F130"/>
    <mergeCell ref="G130:J130"/>
    <mergeCell ref="B123:C123"/>
    <mergeCell ref="D123:E123"/>
    <mergeCell ref="F123:M123"/>
    <mergeCell ref="N123:O123"/>
    <mergeCell ref="B121:C121"/>
    <mergeCell ref="F121:K121"/>
    <mergeCell ref="B122:C122"/>
    <mergeCell ref="D122:F122"/>
    <mergeCell ref="G122:J122"/>
    <mergeCell ref="B118:C118"/>
    <mergeCell ref="D118:E118"/>
    <mergeCell ref="F118:M118"/>
    <mergeCell ref="N118:O118"/>
    <mergeCell ref="B120:C120"/>
    <mergeCell ref="D120:F120"/>
    <mergeCell ref="G120:J120"/>
    <mergeCell ref="L120:M120"/>
    <mergeCell ref="B116:C116"/>
    <mergeCell ref="F116:K116"/>
    <mergeCell ref="B117:C117"/>
    <mergeCell ref="D117:F117"/>
    <mergeCell ref="G117:J117"/>
    <mergeCell ref="B113:C113"/>
    <mergeCell ref="D113:E113"/>
    <mergeCell ref="F113:M113"/>
    <mergeCell ref="N113:O113"/>
    <mergeCell ref="B115:C115"/>
    <mergeCell ref="D115:F115"/>
    <mergeCell ref="G115:J115"/>
    <mergeCell ref="L115:M115"/>
    <mergeCell ref="B111:C111"/>
    <mergeCell ref="F111:K111"/>
    <mergeCell ref="B112:C112"/>
    <mergeCell ref="D112:F112"/>
    <mergeCell ref="G112:J112"/>
    <mergeCell ref="B108:C108"/>
    <mergeCell ref="D108:E108"/>
    <mergeCell ref="F108:M108"/>
    <mergeCell ref="N108:O108"/>
    <mergeCell ref="B110:C110"/>
    <mergeCell ref="D110:F110"/>
    <mergeCell ref="G110:J110"/>
    <mergeCell ref="L110:M110"/>
    <mergeCell ref="B106:C106"/>
    <mergeCell ref="F106:K106"/>
    <mergeCell ref="B107:C107"/>
    <mergeCell ref="D107:F107"/>
    <mergeCell ref="G107:J107"/>
    <mergeCell ref="B103:C103"/>
    <mergeCell ref="D103:E103"/>
    <mergeCell ref="F103:M103"/>
    <mergeCell ref="N103:O103"/>
    <mergeCell ref="B105:C105"/>
    <mergeCell ref="D105:F105"/>
    <mergeCell ref="G105:J105"/>
    <mergeCell ref="L105:M105"/>
    <mergeCell ref="B101:C101"/>
    <mergeCell ref="D101:F101"/>
    <mergeCell ref="G101:J101"/>
    <mergeCell ref="B102:C102"/>
    <mergeCell ref="D102:F102"/>
    <mergeCell ref="G102:J102"/>
    <mergeCell ref="B99:C99"/>
    <mergeCell ref="D99:F99"/>
    <mergeCell ref="G99:J99"/>
    <mergeCell ref="B100:C100"/>
    <mergeCell ref="D100:F100"/>
    <mergeCell ref="G100:J100"/>
    <mergeCell ref="B97:C97"/>
    <mergeCell ref="D97:F97"/>
    <mergeCell ref="G97:J97"/>
    <mergeCell ref="B98:C98"/>
    <mergeCell ref="D98:F98"/>
    <mergeCell ref="G98:J98"/>
    <mergeCell ref="B95:C95"/>
    <mergeCell ref="D95:F95"/>
    <mergeCell ref="G95:J95"/>
    <mergeCell ref="B96:C96"/>
    <mergeCell ref="D96:F96"/>
    <mergeCell ref="G96:J96"/>
    <mergeCell ref="B93:C93"/>
    <mergeCell ref="F93:K93"/>
    <mergeCell ref="B94:C94"/>
    <mergeCell ref="D94:F94"/>
    <mergeCell ref="G94:J94"/>
    <mergeCell ref="N90:O90"/>
    <mergeCell ref="B92:C92"/>
    <mergeCell ref="D92:F92"/>
    <mergeCell ref="G92:J92"/>
    <mergeCell ref="L92:M92"/>
    <mergeCell ref="B89:C89"/>
    <mergeCell ref="D89:F89"/>
    <mergeCell ref="G89:J89"/>
    <mergeCell ref="B90:C90"/>
    <mergeCell ref="D90:E90"/>
    <mergeCell ref="F90:M90"/>
    <mergeCell ref="B87:C87"/>
    <mergeCell ref="D87:F87"/>
    <mergeCell ref="G87:J87"/>
    <mergeCell ref="B88:C88"/>
    <mergeCell ref="D88:F88"/>
    <mergeCell ref="G88:J88"/>
    <mergeCell ref="B85:C85"/>
    <mergeCell ref="D85:F85"/>
    <mergeCell ref="G85:J85"/>
    <mergeCell ref="B86:C86"/>
    <mergeCell ref="D86:F86"/>
    <mergeCell ref="G86:J86"/>
    <mergeCell ref="B83:C83"/>
    <mergeCell ref="F83:K83"/>
    <mergeCell ref="B84:C84"/>
    <mergeCell ref="D84:F84"/>
    <mergeCell ref="G84:J84"/>
    <mergeCell ref="N80:O80"/>
    <mergeCell ref="B82:C82"/>
    <mergeCell ref="D82:F82"/>
    <mergeCell ref="G82:J82"/>
    <mergeCell ref="L82:M82"/>
    <mergeCell ref="B79:C79"/>
    <mergeCell ref="D79:F79"/>
    <mergeCell ref="G79:J79"/>
    <mergeCell ref="B80:C80"/>
    <mergeCell ref="D80:E80"/>
    <mergeCell ref="F80:M80"/>
    <mergeCell ref="B77:C77"/>
    <mergeCell ref="D77:F77"/>
    <mergeCell ref="G77:J77"/>
    <mergeCell ref="B78:C78"/>
    <mergeCell ref="D78:F78"/>
    <mergeCell ref="G78:J78"/>
    <mergeCell ref="B75:C75"/>
    <mergeCell ref="D75:F75"/>
    <mergeCell ref="G75:J75"/>
    <mergeCell ref="B76:C76"/>
    <mergeCell ref="D76:F76"/>
    <mergeCell ref="G76:J76"/>
    <mergeCell ref="B73:C73"/>
    <mergeCell ref="D73:F73"/>
    <mergeCell ref="G73:J73"/>
    <mergeCell ref="B74:C74"/>
    <mergeCell ref="D74:F74"/>
    <mergeCell ref="G74:J74"/>
    <mergeCell ref="B71:C71"/>
    <mergeCell ref="D71:F71"/>
    <mergeCell ref="G71:J71"/>
    <mergeCell ref="B72:C72"/>
    <mergeCell ref="D72:F72"/>
    <mergeCell ref="G72:J72"/>
    <mergeCell ref="B69:C69"/>
    <mergeCell ref="D69:F69"/>
    <mergeCell ref="G69:J69"/>
    <mergeCell ref="B70:C70"/>
    <mergeCell ref="D70:F70"/>
    <mergeCell ref="G70:J70"/>
    <mergeCell ref="B67:C67"/>
    <mergeCell ref="D67:F67"/>
    <mergeCell ref="G67:J67"/>
    <mergeCell ref="B68:C68"/>
    <mergeCell ref="D68:F68"/>
    <mergeCell ref="G68:J68"/>
    <mergeCell ref="B65:C65"/>
    <mergeCell ref="D65:F65"/>
    <mergeCell ref="G65:J65"/>
    <mergeCell ref="B66:C66"/>
    <mergeCell ref="D66:F66"/>
    <mergeCell ref="G66:J66"/>
    <mergeCell ref="B63:C63"/>
    <mergeCell ref="D63:F63"/>
    <mergeCell ref="G63:J63"/>
    <mergeCell ref="B64:C64"/>
    <mergeCell ref="D64:F64"/>
    <mergeCell ref="G64:J64"/>
    <mergeCell ref="B61:C61"/>
    <mergeCell ref="D61:F61"/>
    <mergeCell ref="G61:J61"/>
    <mergeCell ref="B62:C62"/>
    <mergeCell ref="D62:F62"/>
    <mergeCell ref="G62:J62"/>
    <mergeCell ref="B59:C59"/>
    <mergeCell ref="D59:F59"/>
    <mergeCell ref="G59:J59"/>
    <mergeCell ref="B60:C60"/>
    <mergeCell ref="D60:F60"/>
    <mergeCell ref="G60:J60"/>
    <mergeCell ref="B57:C57"/>
    <mergeCell ref="F57:K57"/>
    <mergeCell ref="B58:C58"/>
    <mergeCell ref="D58:F58"/>
    <mergeCell ref="G58:J58"/>
    <mergeCell ref="N54:O54"/>
    <mergeCell ref="B56:C56"/>
    <mergeCell ref="D56:F56"/>
    <mergeCell ref="G56:J56"/>
    <mergeCell ref="L56:M56"/>
    <mergeCell ref="B53:C53"/>
    <mergeCell ref="D53:F53"/>
    <mergeCell ref="G53:J53"/>
    <mergeCell ref="B54:C54"/>
    <mergeCell ref="D54:E54"/>
    <mergeCell ref="F54:M54"/>
    <mergeCell ref="B51:C51"/>
    <mergeCell ref="D51:F51"/>
    <mergeCell ref="G51:J51"/>
    <mergeCell ref="B52:C52"/>
    <mergeCell ref="D52:F52"/>
    <mergeCell ref="G52:J52"/>
    <mergeCell ref="B49:C49"/>
    <mergeCell ref="D49:F49"/>
    <mergeCell ref="G49:J49"/>
    <mergeCell ref="B50:C50"/>
    <mergeCell ref="D50:F50"/>
    <mergeCell ref="G50:J50"/>
    <mergeCell ref="B47:C47"/>
    <mergeCell ref="D47:F47"/>
    <mergeCell ref="G47:J47"/>
    <mergeCell ref="B48:C48"/>
    <mergeCell ref="D48:F48"/>
    <mergeCell ref="G48:J48"/>
    <mergeCell ref="B45:C45"/>
    <mergeCell ref="D45:F45"/>
    <mergeCell ref="G45:J45"/>
    <mergeCell ref="B46:C46"/>
    <mergeCell ref="D46:F46"/>
    <mergeCell ref="G46:J46"/>
    <mergeCell ref="B43:C43"/>
    <mergeCell ref="D43:F43"/>
    <mergeCell ref="G43:J43"/>
    <mergeCell ref="B44:C44"/>
    <mergeCell ref="D44:F44"/>
    <mergeCell ref="G44:J44"/>
    <mergeCell ref="B41:C41"/>
    <mergeCell ref="D41:F41"/>
    <mergeCell ref="G41:J41"/>
    <mergeCell ref="B42:C42"/>
    <mergeCell ref="D42:F42"/>
    <mergeCell ref="G42:J42"/>
    <mergeCell ref="B39:C39"/>
    <mergeCell ref="D39:F39"/>
    <mergeCell ref="G39:J39"/>
    <mergeCell ref="B40:C40"/>
    <mergeCell ref="D40:F40"/>
    <mergeCell ref="G40:J40"/>
    <mergeCell ref="B37:C37"/>
    <mergeCell ref="D37:F37"/>
    <mergeCell ref="G37:J37"/>
    <mergeCell ref="B38:C38"/>
    <mergeCell ref="D38:F38"/>
    <mergeCell ref="G38:J38"/>
    <mergeCell ref="B35:C35"/>
    <mergeCell ref="D35:F35"/>
    <mergeCell ref="G35:J35"/>
    <mergeCell ref="B36:C36"/>
    <mergeCell ref="D36:F36"/>
    <mergeCell ref="G36:J36"/>
    <mergeCell ref="B33:C33"/>
    <mergeCell ref="D33:F33"/>
    <mergeCell ref="G33:J33"/>
    <mergeCell ref="B34:C34"/>
    <mergeCell ref="D34:F34"/>
    <mergeCell ref="G34:J34"/>
    <mergeCell ref="B31:C31"/>
    <mergeCell ref="D31:F31"/>
    <mergeCell ref="G31:J31"/>
    <mergeCell ref="B32:C32"/>
    <mergeCell ref="D32:F32"/>
    <mergeCell ref="G32:J32"/>
    <mergeCell ref="B29:C29"/>
    <mergeCell ref="D29:F29"/>
    <mergeCell ref="G29:J29"/>
    <mergeCell ref="B30:C30"/>
    <mergeCell ref="D30:F30"/>
    <mergeCell ref="G30:J30"/>
    <mergeCell ref="B27:C27"/>
    <mergeCell ref="D27:F27"/>
    <mergeCell ref="G27:J27"/>
    <mergeCell ref="B28:C28"/>
    <mergeCell ref="D28:F28"/>
    <mergeCell ref="G28:J28"/>
    <mergeCell ref="B25:C25"/>
    <mergeCell ref="D25:F25"/>
    <mergeCell ref="G25:J25"/>
    <mergeCell ref="B26:C26"/>
    <mergeCell ref="D26:F26"/>
    <mergeCell ref="G26:J26"/>
    <mergeCell ref="B23:C23"/>
    <mergeCell ref="D23:F23"/>
    <mergeCell ref="G23:J23"/>
    <mergeCell ref="B24:C24"/>
    <mergeCell ref="D24:F24"/>
    <mergeCell ref="G24:J24"/>
    <mergeCell ref="B21:C21"/>
    <mergeCell ref="D21:F21"/>
    <mergeCell ref="G21:J21"/>
    <mergeCell ref="B22:C22"/>
    <mergeCell ref="D22:F22"/>
    <mergeCell ref="G22:J22"/>
    <mergeCell ref="B19:C19"/>
    <mergeCell ref="D19:F19"/>
    <mergeCell ref="G19:J19"/>
    <mergeCell ref="B20:C20"/>
    <mergeCell ref="D20:F20"/>
    <mergeCell ref="G20:J20"/>
    <mergeCell ref="B17:C17"/>
    <mergeCell ref="D17:F17"/>
    <mergeCell ref="G17:J17"/>
    <mergeCell ref="B18:C18"/>
    <mergeCell ref="D18:F18"/>
    <mergeCell ref="G18:J18"/>
    <mergeCell ref="B15:C15"/>
    <mergeCell ref="D15:F15"/>
    <mergeCell ref="G15:J15"/>
    <mergeCell ref="B16:C16"/>
    <mergeCell ref="D16:F16"/>
    <mergeCell ref="G16:J16"/>
    <mergeCell ref="B10:C10"/>
    <mergeCell ref="D10:F10"/>
    <mergeCell ref="G10:J10"/>
    <mergeCell ref="L10:M10"/>
    <mergeCell ref="D7:M7"/>
    <mergeCell ref="B13:C13"/>
    <mergeCell ref="D13:F13"/>
    <mergeCell ref="G13:J13"/>
    <mergeCell ref="B14:C14"/>
    <mergeCell ref="D14:F14"/>
    <mergeCell ref="G14:J14"/>
    <mergeCell ref="B11:C11"/>
    <mergeCell ref="F11:K11"/>
    <mergeCell ref="B12:C12"/>
    <mergeCell ref="D12:F12"/>
    <mergeCell ref="G12:J12"/>
  </mergeCells>
  <pageMargins left="0.39370078740157483" right="0.39370078740157483" top="0.78740157480314965" bottom="0.78740157480314965" header="0" footer="0"/>
  <pageSetup paperSize="9" scale="87" fitToHeight="100" orientation="portrait" blackAndWhite="1" r:id="rId1"/>
  <headerFooter alignWithMargins="0">
    <oddFooter>&amp;C   Strana &amp;P  z &amp;N</oddFooter>
  </headerFooter>
  <ignoredErrors>
    <ignoredError sqref="H139:H20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workbookViewId="0">
      <pane ySplit="9" topLeftCell="A22" activePane="bottomLeft" state="frozenSplit"/>
      <selection pane="bottomLeft" activeCell="F124" sqref="F124"/>
    </sheetView>
  </sheetViews>
  <sheetFormatPr defaultColWidth="10.5" defaultRowHeight="10.5" x14ac:dyDescent="0.15"/>
  <cols>
    <col min="1" max="1" width="4.33203125" style="100" customWidth="1"/>
    <col min="2" max="2" width="8.6640625" style="100" customWidth="1"/>
    <col min="3" max="3" width="14.1640625" style="100" hidden="1" customWidth="1"/>
    <col min="4" max="4" width="4.33203125" style="96" customWidth="1"/>
    <col min="5" max="5" width="4.33203125" style="97" customWidth="1"/>
    <col min="6" max="6" width="4.33203125" style="98" customWidth="1"/>
    <col min="7" max="7" width="15" style="99" bestFit="1" customWidth="1"/>
    <col min="8" max="8" width="16.5" style="98" bestFit="1" customWidth="1"/>
    <col min="9" max="13" width="10.5" style="89"/>
    <col min="14" max="14" width="12.1640625" style="89" bestFit="1" customWidth="1"/>
    <col min="15" max="15" width="16.33203125" style="89" customWidth="1"/>
    <col min="16" max="16384" width="10.5" style="89"/>
  </cols>
  <sheetData>
    <row r="1" spans="1:15" s="83" customFormat="1" ht="18" x14ac:dyDescent="0.15">
      <c r="A1" s="237" t="s">
        <v>169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s="83" customFormat="1" ht="11.25" x14ac:dyDescent="0.2">
      <c r="A2" s="84" t="s">
        <v>7</v>
      </c>
      <c r="B2" s="84"/>
      <c r="C2" s="84"/>
      <c r="D2" s="85" t="s">
        <v>56</v>
      </c>
      <c r="E2" s="86"/>
      <c r="F2" s="87"/>
      <c r="G2" s="85"/>
      <c r="H2" s="85"/>
    </row>
    <row r="3" spans="1:15" s="83" customFormat="1" ht="11.25" x14ac:dyDescent="0.2">
      <c r="A3" s="84" t="s">
        <v>0</v>
      </c>
      <c r="B3" s="84"/>
      <c r="C3" s="84"/>
      <c r="D3" s="85" t="s">
        <v>166</v>
      </c>
      <c r="E3" s="86"/>
      <c r="F3" s="87"/>
      <c r="G3" s="85"/>
      <c r="H3" s="85"/>
    </row>
    <row r="4" spans="1:15" s="83" customFormat="1" ht="11.25" x14ac:dyDescent="0.2">
      <c r="A4" s="84"/>
      <c r="B4" s="84"/>
      <c r="C4" s="84"/>
      <c r="D4" s="88"/>
      <c r="E4" s="86"/>
      <c r="F4" s="87"/>
      <c r="G4" s="85"/>
      <c r="H4" s="85"/>
    </row>
    <row r="5" spans="1:15" s="83" customFormat="1" ht="11.25" x14ac:dyDescent="0.2">
      <c r="A5" s="85"/>
      <c r="B5" s="85"/>
      <c r="C5" s="85"/>
      <c r="D5" s="85"/>
      <c r="E5" s="86"/>
      <c r="F5" s="89"/>
      <c r="G5" s="85"/>
      <c r="H5" s="85"/>
    </row>
    <row r="6" spans="1:15" s="83" customFormat="1" ht="11.25" x14ac:dyDescent="0.2">
      <c r="A6" s="85" t="s">
        <v>1</v>
      </c>
      <c r="B6" s="85"/>
      <c r="C6" s="85"/>
      <c r="D6" s="238" t="s">
        <v>10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s="83" customFormat="1" ht="11.25" x14ac:dyDescent="0.2">
      <c r="A7" s="85" t="s">
        <v>2</v>
      </c>
      <c r="B7" s="85"/>
      <c r="C7" s="85"/>
      <c r="D7" s="217" t="s">
        <v>170</v>
      </c>
      <c r="E7" s="217"/>
      <c r="F7" s="217"/>
      <c r="G7" s="217"/>
      <c r="H7" s="217"/>
      <c r="I7" s="217"/>
      <c r="J7" s="217"/>
      <c r="K7" s="217"/>
      <c r="L7" s="217"/>
      <c r="M7" s="217"/>
      <c r="N7" s="90" t="s">
        <v>11</v>
      </c>
      <c r="O7" s="171" t="s">
        <v>170</v>
      </c>
    </row>
    <row r="8" spans="1:15" s="83" customFormat="1" ht="11.25" customHeight="1" x14ac:dyDescent="0.2">
      <c r="A8" s="85" t="s">
        <v>8</v>
      </c>
      <c r="B8" s="85"/>
      <c r="C8" s="85"/>
      <c r="D8" s="238" t="s">
        <v>9</v>
      </c>
      <c r="E8" s="238"/>
      <c r="F8" s="238"/>
      <c r="G8" s="238"/>
      <c r="N8" s="91" t="s">
        <v>12</v>
      </c>
      <c r="O8" s="172" t="s">
        <v>170</v>
      </c>
    </row>
    <row r="9" spans="1:15" s="83" customFormat="1" x14ac:dyDescent="0.2">
      <c r="A9" s="93"/>
      <c r="B9" s="93"/>
      <c r="C9" s="93"/>
      <c r="D9" s="92"/>
      <c r="E9" s="93"/>
      <c r="F9" s="89"/>
      <c r="G9" s="92"/>
      <c r="H9" s="92"/>
    </row>
    <row r="10" spans="1:15" s="83" customFormat="1" ht="38.25" x14ac:dyDescent="0.15">
      <c r="A10" s="104" t="s">
        <v>58</v>
      </c>
      <c r="B10" s="210" t="s">
        <v>62</v>
      </c>
      <c r="C10" s="211"/>
      <c r="D10" s="210" t="s">
        <v>63</v>
      </c>
      <c r="E10" s="212"/>
      <c r="F10" s="211"/>
      <c r="G10" s="213" t="s">
        <v>64</v>
      </c>
      <c r="H10" s="214"/>
      <c r="I10" s="214"/>
      <c r="J10" s="214"/>
      <c r="K10" s="110" t="s">
        <v>65</v>
      </c>
      <c r="L10" s="215" t="s">
        <v>66</v>
      </c>
      <c r="M10" s="216"/>
      <c r="N10" s="104" t="s">
        <v>67</v>
      </c>
      <c r="O10" s="111" t="s">
        <v>68</v>
      </c>
    </row>
    <row r="11" spans="1:15" s="83" customFormat="1" ht="12.75" customHeight="1" x14ac:dyDescent="0.2">
      <c r="A11" s="101"/>
      <c r="B11" s="242"/>
      <c r="C11" s="242"/>
      <c r="D11" s="112"/>
      <c r="E11" s="112"/>
      <c r="F11" s="220" t="s">
        <v>69</v>
      </c>
      <c r="G11" s="220"/>
      <c r="H11" s="220"/>
      <c r="I11" s="220"/>
      <c r="J11" s="220"/>
      <c r="K11" s="220"/>
      <c r="L11" s="113"/>
      <c r="M11" s="113"/>
      <c r="N11" s="114"/>
      <c r="O11" s="114"/>
    </row>
    <row r="12" spans="1:15" s="83" customFormat="1" ht="13.5" customHeight="1" x14ac:dyDescent="0.25">
      <c r="A12" s="102">
        <v>1</v>
      </c>
      <c r="B12" s="218"/>
      <c r="C12" s="218"/>
      <c r="D12" s="219"/>
      <c r="E12" s="219"/>
      <c r="F12" s="219"/>
      <c r="G12" s="222" t="s">
        <v>70</v>
      </c>
      <c r="H12" s="222"/>
      <c r="I12" s="222"/>
      <c r="J12" s="222"/>
      <c r="K12" s="115">
        <v>7</v>
      </c>
      <c r="L12" s="114"/>
      <c r="M12" s="116" t="s">
        <v>6</v>
      </c>
      <c r="N12" s="273"/>
      <c r="O12" s="117">
        <f>K12*N12</f>
        <v>0</v>
      </c>
    </row>
    <row r="13" spans="1:15" s="83" customFormat="1" ht="13.5" customHeight="1" x14ac:dyDescent="0.25">
      <c r="A13" s="102">
        <f>A12+1</f>
        <v>2</v>
      </c>
      <c r="B13" s="218"/>
      <c r="C13" s="218"/>
      <c r="D13" s="219"/>
      <c r="E13" s="219"/>
      <c r="F13" s="219"/>
      <c r="G13" s="220" t="s">
        <v>71</v>
      </c>
      <c r="H13" s="220"/>
      <c r="I13" s="220"/>
      <c r="J13" s="220"/>
      <c r="K13" s="115">
        <v>1</v>
      </c>
      <c r="L13" s="118"/>
      <c r="M13" s="119" t="s">
        <v>13</v>
      </c>
      <c r="N13" s="274"/>
      <c r="O13" s="117">
        <f t="shared" ref="O13:O53" si="0">K13*N13</f>
        <v>0</v>
      </c>
    </row>
    <row r="14" spans="1:15" s="94" customFormat="1" ht="13.5" customHeight="1" x14ac:dyDescent="0.25">
      <c r="A14" s="102">
        <f t="shared" ref="A14:A53" si="1">A13+1</f>
        <v>3</v>
      </c>
      <c r="B14" s="218"/>
      <c r="C14" s="218"/>
      <c r="D14" s="219"/>
      <c r="E14" s="219"/>
      <c r="F14" s="219"/>
      <c r="G14" s="220" t="s">
        <v>72</v>
      </c>
      <c r="H14" s="220"/>
      <c r="I14" s="220"/>
      <c r="J14" s="220"/>
      <c r="K14" s="115">
        <v>1</v>
      </c>
      <c r="L14" s="118"/>
      <c r="M14" s="119" t="s">
        <v>13</v>
      </c>
      <c r="N14" s="274"/>
      <c r="O14" s="117">
        <f t="shared" si="0"/>
        <v>0</v>
      </c>
    </row>
    <row r="15" spans="1:15" s="94" customFormat="1" ht="13.5" customHeight="1" x14ac:dyDescent="0.25">
      <c r="A15" s="102">
        <f t="shared" si="1"/>
        <v>4</v>
      </c>
      <c r="B15" s="218"/>
      <c r="C15" s="218"/>
      <c r="D15" s="219"/>
      <c r="E15" s="219"/>
      <c r="F15" s="219"/>
      <c r="G15" s="220" t="s">
        <v>73</v>
      </c>
      <c r="H15" s="220"/>
      <c r="I15" s="220"/>
      <c r="J15" s="220"/>
      <c r="K15" s="115">
        <v>1</v>
      </c>
      <c r="L15" s="118"/>
      <c r="M15" s="119" t="s">
        <v>13</v>
      </c>
      <c r="N15" s="274"/>
      <c r="O15" s="117">
        <f t="shared" si="0"/>
        <v>0</v>
      </c>
    </row>
    <row r="16" spans="1:15" s="94" customFormat="1" ht="13.5" customHeight="1" x14ac:dyDescent="0.25">
      <c r="A16" s="102">
        <f t="shared" si="1"/>
        <v>5</v>
      </c>
      <c r="B16" s="218"/>
      <c r="C16" s="218"/>
      <c r="D16" s="219"/>
      <c r="E16" s="219"/>
      <c r="F16" s="219"/>
      <c r="G16" s="220" t="s">
        <v>74</v>
      </c>
      <c r="H16" s="220"/>
      <c r="I16" s="220"/>
      <c r="J16" s="220"/>
      <c r="K16" s="115">
        <v>1</v>
      </c>
      <c r="L16" s="118"/>
      <c r="M16" s="116" t="s">
        <v>13</v>
      </c>
      <c r="N16" s="274"/>
      <c r="O16" s="117">
        <f t="shared" si="0"/>
        <v>0</v>
      </c>
    </row>
    <row r="17" spans="1:15" s="94" customFormat="1" ht="13.5" customHeight="1" x14ac:dyDescent="0.25">
      <c r="A17" s="102">
        <f t="shared" si="1"/>
        <v>6</v>
      </c>
      <c r="B17" s="218"/>
      <c r="C17" s="218"/>
      <c r="D17" s="219"/>
      <c r="E17" s="219"/>
      <c r="F17" s="219"/>
      <c r="G17" s="220" t="s">
        <v>75</v>
      </c>
      <c r="H17" s="220"/>
      <c r="I17" s="220"/>
      <c r="J17" s="220"/>
      <c r="K17" s="115">
        <v>1</v>
      </c>
      <c r="L17" s="118"/>
      <c r="M17" s="116" t="s">
        <v>13</v>
      </c>
      <c r="N17" s="274"/>
      <c r="O17" s="117">
        <f t="shared" si="0"/>
        <v>0</v>
      </c>
    </row>
    <row r="18" spans="1:15" s="94" customFormat="1" ht="13.5" customHeight="1" x14ac:dyDescent="0.25">
      <c r="A18" s="102">
        <f t="shared" si="1"/>
        <v>7</v>
      </c>
      <c r="B18" s="218"/>
      <c r="C18" s="218"/>
      <c r="D18" s="219"/>
      <c r="E18" s="219"/>
      <c r="F18" s="219"/>
      <c r="G18" s="220" t="s">
        <v>76</v>
      </c>
      <c r="H18" s="220"/>
      <c r="I18" s="220"/>
      <c r="J18" s="220"/>
      <c r="K18" s="115">
        <v>1</v>
      </c>
      <c r="L18" s="118"/>
      <c r="M18" s="116" t="s">
        <v>13</v>
      </c>
      <c r="N18" s="274"/>
      <c r="O18" s="117">
        <f t="shared" si="0"/>
        <v>0</v>
      </c>
    </row>
    <row r="19" spans="1:15" s="94" customFormat="1" ht="13.5" customHeight="1" x14ac:dyDescent="0.25">
      <c r="A19" s="102">
        <f t="shared" si="1"/>
        <v>8</v>
      </c>
      <c r="B19" s="218"/>
      <c r="C19" s="218"/>
      <c r="D19" s="219"/>
      <c r="E19" s="219"/>
      <c r="F19" s="219"/>
      <c r="G19" s="220" t="s">
        <v>77</v>
      </c>
      <c r="H19" s="220"/>
      <c r="I19" s="220"/>
      <c r="J19" s="220"/>
      <c r="K19" s="115">
        <v>1</v>
      </c>
      <c r="L19" s="118"/>
      <c r="M19" s="119" t="s">
        <v>13</v>
      </c>
      <c r="N19" s="274"/>
      <c r="O19" s="117">
        <f t="shared" si="0"/>
        <v>0</v>
      </c>
    </row>
    <row r="20" spans="1:15" s="94" customFormat="1" ht="13.5" customHeight="1" x14ac:dyDescent="0.25">
      <c r="A20" s="102">
        <f t="shared" si="1"/>
        <v>9</v>
      </c>
      <c r="B20" s="218"/>
      <c r="C20" s="218"/>
      <c r="D20" s="219"/>
      <c r="E20" s="219"/>
      <c r="F20" s="219"/>
      <c r="G20" s="220" t="s">
        <v>78</v>
      </c>
      <c r="H20" s="220"/>
      <c r="I20" s="220"/>
      <c r="J20" s="220"/>
      <c r="K20" s="115">
        <f>K12</f>
        <v>7</v>
      </c>
      <c r="L20" s="118"/>
      <c r="M20" s="119" t="s">
        <v>6</v>
      </c>
      <c r="N20" s="274"/>
      <c r="O20" s="117">
        <f t="shared" si="0"/>
        <v>0</v>
      </c>
    </row>
    <row r="21" spans="1:15" s="94" customFormat="1" ht="13.5" customHeight="1" x14ac:dyDescent="0.25">
      <c r="A21" s="102">
        <f t="shared" si="1"/>
        <v>10</v>
      </c>
      <c r="B21" s="218"/>
      <c r="C21" s="218"/>
      <c r="D21" s="219"/>
      <c r="E21" s="219"/>
      <c r="F21" s="219"/>
      <c r="G21" s="223" t="s">
        <v>79</v>
      </c>
      <c r="H21" s="223"/>
      <c r="I21" s="223"/>
      <c r="J21" s="223"/>
      <c r="K21" s="115">
        <f>K20</f>
        <v>7</v>
      </c>
      <c r="L21" s="118"/>
      <c r="M21" s="119" t="s">
        <v>6</v>
      </c>
      <c r="N21" s="274"/>
      <c r="O21" s="117">
        <f t="shared" si="0"/>
        <v>0</v>
      </c>
    </row>
    <row r="22" spans="1:15" s="94" customFormat="1" ht="13.5" customHeight="1" x14ac:dyDescent="0.25">
      <c r="A22" s="102">
        <f t="shared" si="1"/>
        <v>11</v>
      </c>
      <c r="B22" s="218"/>
      <c r="C22" s="218"/>
      <c r="D22" s="219"/>
      <c r="E22" s="219"/>
      <c r="F22" s="219"/>
      <c r="G22" s="220" t="s">
        <v>80</v>
      </c>
      <c r="H22" s="220"/>
      <c r="I22" s="220"/>
      <c r="J22" s="220"/>
      <c r="K22" s="115">
        <v>2</v>
      </c>
      <c r="L22" s="118"/>
      <c r="M22" s="116" t="s">
        <v>6</v>
      </c>
      <c r="N22" s="274"/>
      <c r="O22" s="117">
        <f t="shared" si="0"/>
        <v>0</v>
      </c>
    </row>
    <row r="23" spans="1:15" s="94" customFormat="1" ht="13.5" customHeight="1" x14ac:dyDescent="0.25">
      <c r="A23" s="102">
        <f t="shared" si="1"/>
        <v>12</v>
      </c>
      <c r="B23" s="218"/>
      <c r="C23" s="218"/>
      <c r="D23" s="219"/>
      <c r="E23" s="219"/>
      <c r="F23" s="219"/>
      <c r="G23" s="220" t="s">
        <v>81</v>
      </c>
      <c r="H23" s="220"/>
      <c r="I23" s="220"/>
      <c r="J23" s="220"/>
      <c r="K23" s="115">
        <v>1</v>
      </c>
      <c r="L23" s="118"/>
      <c r="M23" s="116" t="s">
        <v>6</v>
      </c>
      <c r="N23" s="274"/>
      <c r="O23" s="117">
        <f t="shared" si="0"/>
        <v>0</v>
      </c>
    </row>
    <row r="24" spans="1:15" s="94" customFormat="1" ht="13.5" x14ac:dyDescent="0.25">
      <c r="A24" s="102">
        <f t="shared" si="1"/>
        <v>13</v>
      </c>
      <c r="B24" s="224"/>
      <c r="C24" s="224"/>
      <c r="D24" s="225"/>
      <c r="E24" s="225"/>
      <c r="F24" s="225"/>
      <c r="G24" s="220" t="s">
        <v>82</v>
      </c>
      <c r="H24" s="220"/>
      <c r="I24" s="220"/>
      <c r="J24" s="220"/>
      <c r="K24" s="115">
        <v>1</v>
      </c>
      <c r="L24" s="118"/>
      <c r="M24" s="116" t="s">
        <v>6</v>
      </c>
      <c r="N24" s="274"/>
      <c r="O24" s="117">
        <f t="shared" si="0"/>
        <v>0</v>
      </c>
    </row>
    <row r="25" spans="1:15" s="94" customFormat="1" ht="13.5" customHeight="1" x14ac:dyDescent="0.25">
      <c r="A25" s="102">
        <f t="shared" si="1"/>
        <v>14</v>
      </c>
      <c r="B25" s="224"/>
      <c r="C25" s="224"/>
      <c r="D25" s="225"/>
      <c r="E25" s="225"/>
      <c r="F25" s="225"/>
      <c r="G25" s="220" t="s">
        <v>83</v>
      </c>
      <c r="H25" s="220"/>
      <c r="I25" s="220"/>
      <c r="J25" s="220"/>
      <c r="K25" s="115">
        <v>1</v>
      </c>
      <c r="L25" s="118"/>
      <c r="M25" s="116" t="s">
        <v>6</v>
      </c>
      <c r="N25" s="274"/>
      <c r="O25" s="117">
        <f t="shared" si="0"/>
        <v>0</v>
      </c>
    </row>
    <row r="26" spans="1:15" s="94" customFormat="1" ht="13.5" customHeight="1" x14ac:dyDescent="0.25">
      <c r="A26" s="102">
        <f t="shared" si="1"/>
        <v>15</v>
      </c>
      <c r="B26" s="224"/>
      <c r="C26" s="224"/>
      <c r="D26" s="225"/>
      <c r="E26" s="225"/>
      <c r="F26" s="225"/>
      <c r="G26" s="220" t="s">
        <v>84</v>
      </c>
      <c r="H26" s="220"/>
      <c r="I26" s="220"/>
      <c r="J26" s="220"/>
      <c r="K26" s="115">
        <v>1</v>
      </c>
      <c r="L26" s="118"/>
      <c r="M26" s="116" t="s">
        <v>13</v>
      </c>
      <c r="N26" s="274"/>
      <c r="O26" s="117">
        <f t="shared" si="0"/>
        <v>0</v>
      </c>
    </row>
    <row r="27" spans="1:15" s="94" customFormat="1" ht="13.5" x14ac:dyDescent="0.25">
      <c r="A27" s="102">
        <f t="shared" si="1"/>
        <v>16</v>
      </c>
      <c r="B27" s="224"/>
      <c r="C27" s="224"/>
      <c r="D27" s="225"/>
      <c r="E27" s="225"/>
      <c r="F27" s="225"/>
      <c r="G27" s="220" t="s">
        <v>85</v>
      </c>
      <c r="H27" s="220"/>
      <c r="I27" s="220"/>
      <c r="J27" s="220"/>
      <c r="K27" s="115">
        <v>1</v>
      </c>
      <c r="L27" s="118"/>
      <c r="M27" s="116" t="s">
        <v>6</v>
      </c>
      <c r="N27" s="274"/>
      <c r="O27" s="117">
        <f t="shared" si="0"/>
        <v>0</v>
      </c>
    </row>
    <row r="28" spans="1:15" s="94" customFormat="1" ht="13.5" x14ac:dyDescent="0.25">
      <c r="A28" s="102">
        <f t="shared" si="1"/>
        <v>17</v>
      </c>
      <c r="B28" s="224"/>
      <c r="C28" s="224"/>
      <c r="D28" s="225"/>
      <c r="E28" s="225"/>
      <c r="F28" s="225"/>
      <c r="G28" s="220" t="s">
        <v>86</v>
      </c>
      <c r="H28" s="220"/>
      <c r="I28" s="220"/>
      <c r="J28" s="220"/>
      <c r="K28" s="115">
        <v>1</v>
      </c>
      <c r="L28" s="118"/>
      <c r="M28" s="116" t="s">
        <v>6</v>
      </c>
      <c r="N28" s="274"/>
      <c r="O28" s="117">
        <f t="shared" si="0"/>
        <v>0</v>
      </c>
    </row>
    <row r="29" spans="1:15" s="94" customFormat="1" ht="13.5" customHeight="1" x14ac:dyDescent="0.25">
      <c r="A29" s="102">
        <f t="shared" si="1"/>
        <v>18</v>
      </c>
      <c r="B29" s="224"/>
      <c r="C29" s="224"/>
      <c r="D29" s="225"/>
      <c r="E29" s="225"/>
      <c r="F29" s="225"/>
      <c r="G29" s="220" t="s">
        <v>87</v>
      </c>
      <c r="H29" s="220"/>
      <c r="I29" s="220"/>
      <c r="J29" s="220"/>
      <c r="K29" s="115">
        <v>1</v>
      </c>
      <c r="L29" s="118"/>
      <c r="M29" s="116" t="s">
        <v>6</v>
      </c>
      <c r="N29" s="274"/>
      <c r="O29" s="117">
        <f t="shared" si="0"/>
        <v>0</v>
      </c>
    </row>
    <row r="30" spans="1:15" s="94" customFormat="1" ht="13.5" customHeight="1" x14ac:dyDescent="0.25">
      <c r="A30" s="102">
        <f t="shared" si="1"/>
        <v>19</v>
      </c>
      <c r="B30" s="224"/>
      <c r="C30" s="224"/>
      <c r="D30" s="225"/>
      <c r="E30" s="225"/>
      <c r="F30" s="225"/>
      <c r="G30" s="220" t="s">
        <v>88</v>
      </c>
      <c r="H30" s="220"/>
      <c r="I30" s="220"/>
      <c r="J30" s="220"/>
      <c r="K30" s="115">
        <f>K12</f>
        <v>7</v>
      </c>
      <c r="L30" s="118"/>
      <c r="M30" s="116" t="s">
        <v>6</v>
      </c>
      <c r="N30" s="274"/>
      <c r="O30" s="117">
        <f t="shared" si="0"/>
        <v>0</v>
      </c>
    </row>
    <row r="31" spans="1:15" s="94" customFormat="1" ht="13.5" customHeight="1" x14ac:dyDescent="0.25">
      <c r="A31" s="102">
        <f t="shared" si="1"/>
        <v>20</v>
      </c>
      <c r="B31" s="224"/>
      <c r="C31" s="224"/>
      <c r="D31" s="225"/>
      <c r="E31" s="225"/>
      <c r="F31" s="225"/>
      <c r="G31" s="220" t="s">
        <v>89</v>
      </c>
      <c r="H31" s="220"/>
      <c r="I31" s="220"/>
      <c r="J31" s="220"/>
      <c r="K31" s="115">
        <v>1</v>
      </c>
      <c r="L31" s="118"/>
      <c r="M31" s="116" t="s">
        <v>6</v>
      </c>
      <c r="N31" s="274"/>
      <c r="O31" s="117">
        <f t="shared" si="0"/>
        <v>0</v>
      </c>
    </row>
    <row r="32" spans="1:15" s="94" customFormat="1" ht="13.5" customHeight="1" x14ac:dyDescent="0.25">
      <c r="A32" s="102">
        <f t="shared" si="1"/>
        <v>21</v>
      </c>
      <c r="B32" s="224"/>
      <c r="C32" s="224"/>
      <c r="D32" s="225"/>
      <c r="E32" s="225"/>
      <c r="F32" s="225"/>
      <c r="G32" s="220" t="s">
        <v>90</v>
      </c>
      <c r="H32" s="220"/>
      <c r="I32" s="220"/>
      <c r="J32" s="220"/>
      <c r="K32" s="115">
        <v>1</v>
      </c>
      <c r="L32" s="118"/>
      <c r="M32" s="116" t="s">
        <v>13</v>
      </c>
      <c r="N32" s="274"/>
      <c r="O32" s="117">
        <f t="shared" si="0"/>
        <v>0</v>
      </c>
    </row>
    <row r="33" spans="1:15" s="94" customFormat="1" ht="13.5" customHeight="1" x14ac:dyDescent="0.25">
      <c r="A33" s="102">
        <f t="shared" si="1"/>
        <v>22</v>
      </c>
      <c r="B33" s="224"/>
      <c r="C33" s="224"/>
      <c r="D33" s="225"/>
      <c r="E33" s="225"/>
      <c r="F33" s="225"/>
      <c r="G33" s="220" t="s">
        <v>91</v>
      </c>
      <c r="H33" s="220"/>
      <c r="I33" s="220"/>
      <c r="J33" s="220"/>
      <c r="K33" s="115">
        <v>1</v>
      </c>
      <c r="L33" s="118"/>
      <c r="M33" s="116" t="s">
        <v>6</v>
      </c>
      <c r="N33" s="274"/>
      <c r="O33" s="117">
        <f t="shared" si="0"/>
        <v>0</v>
      </c>
    </row>
    <row r="34" spans="1:15" s="94" customFormat="1" ht="13.5" customHeight="1" x14ac:dyDescent="0.25">
      <c r="A34" s="102">
        <f t="shared" si="1"/>
        <v>23</v>
      </c>
      <c r="B34" s="224"/>
      <c r="C34" s="224"/>
      <c r="D34" s="225"/>
      <c r="E34" s="225"/>
      <c r="F34" s="225"/>
      <c r="G34" s="220" t="s">
        <v>92</v>
      </c>
      <c r="H34" s="220"/>
      <c r="I34" s="220"/>
      <c r="J34" s="220"/>
      <c r="K34" s="115">
        <v>1</v>
      </c>
      <c r="L34" s="120"/>
      <c r="M34" s="116" t="s">
        <v>6</v>
      </c>
      <c r="N34" s="275"/>
      <c r="O34" s="117">
        <f t="shared" si="0"/>
        <v>0</v>
      </c>
    </row>
    <row r="35" spans="1:15" s="94" customFormat="1" ht="13.5" x14ac:dyDescent="0.25">
      <c r="A35" s="102">
        <f t="shared" si="1"/>
        <v>24</v>
      </c>
      <c r="B35" s="224"/>
      <c r="C35" s="224"/>
      <c r="D35" s="225"/>
      <c r="E35" s="225"/>
      <c r="F35" s="225"/>
      <c r="G35" s="226" t="s">
        <v>93</v>
      </c>
      <c r="H35" s="226"/>
      <c r="I35" s="226"/>
      <c r="J35" s="226"/>
      <c r="K35" s="115">
        <v>1</v>
      </c>
      <c r="L35" s="120"/>
      <c r="M35" s="116" t="s">
        <v>13</v>
      </c>
      <c r="N35" s="275"/>
      <c r="O35" s="117">
        <f t="shared" si="0"/>
        <v>0</v>
      </c>
    </row>
    <row r="36" spans="1:15" s="94" customFormat="1" ht="13.5" customHeight="1" x14ac:dyDescent="0.25">
      <c r="A36" s="102">
        <f t="shared" si="1"/>
        <v>25</v>
      </c>
      <c r="B36" s="224"/>
      <c r="C36" s="224"/>
      <c r="D36" s="225"/>
      <c r="E36" s="225"/>
      <c r="F36" s="225"/>
      <c r="G36" s="220" t="s">
        <v>94</v>
      </c>
      <c r="H36" s="220"/>
      <c r="I36" s="220"/>
      <c r="J36" s="220"/>
      <c r="K36" s="115">
        <v>1</v>
      </c>
      <c r="L36" s="120"/>
      <c r="M36" s="116" t="s">
        <v>13</v>
      </c>
      <c r="N36" s="275"/>
      <c r="O36" s="117">
        <f t="shared" si="0"/>
        <v>0</v>
      </c>
    </row>
    <row r="37" spans="1:15" s="94" customFormat="1" ht="13.5" customHeight="1" x14ac:dyDescent="0.25">
      <c r="A37" s="102">
        <f t="shared" si="1"/>
        <v>26</v>
      </c>
      <c r="B37" s="224"/>
      <c r="C37" s="224"/>
      <c r="D37" s="225"/>
      <c r="E37" s="225"/>
      <c r="F37" s="225"/>
      <c r="G37" s="220" t="s">
        <v>95</v>
      </c>
      <c r="H37" s="220"/>
      <c r="I37" s="220"/>
      <c r="J37" s="220"/>
      <c r="K37" s="115">
        <v>1</v>
      </c>
      <c r="L37" s="120"/>
      <c r="M37" s="116" t="s">
        <v>13</v>
      </c>
      <c r="N37" s="275"/>
      <c r="O37" s="117">
        <f t="shared" si="0"/>
        <v>0</v>
      </c>
    </row>
    <row r="38" spans="1:15" s="94" customFormat="1" ht="13.5" customHeight="1" x14ac:dyDescent="0.25">
      <c r="A38" s="102">
        <f t="shared" si="1"/>
        <v>27</v>
      </c>
      <c r="B38" s="224"/>
      <c r="C38" s="224"/>
      <c r="D38" s="225"/>
      <c r="E38" s="225"/>
      <c r="F38" s="225"/>
      <c r="G38" s="220" t="s">
        <v>96</v>
      </c>
      <c r="H38" s="220"/>
      <c r="I38" s="220"/>
      <c r="J38" s="220"/>
      <c r="K38" s="115">
        <v>1</v>
      </c>
      <c r="L38" s="120"/>
      <c r="M38" s="116" t="s">
        <v>13</v>
      </c>
      <c r="N38" s="275"/>
      <c r="O38" s="117">
        <f t="shared" si="0"/>
        <v>0</v>
      </c>
    </row>
    <row r="39" spans="1:15" s="94" customFormat="1" ht="13.5" x14ac:dyDescent="0.25">
      <c r="A39" s="102">
        <f t="shared" si="1"/>
        <v>28</v>
      </c>
      <c r="B39" s="227"/>
      <c r="C39" s="227"/>
      <c r="D39" s="225"/>
      <c r="E39" s="225"/>
      <c r="F39" s="225"/>
      <c r="G39" s="226" t="s">
        <v>97</v>
      </c>
      <c r="H39" s="226"/>
      <c r="I39" s="226"/>
      <c r="J39" s="226"/>
      <c r="K39" s="115">
        <v>1</v>
      </c>
      <c r="L39" s="120"/>
      <c r="M39" s="116" t="s">
        <v>13</v>
      </c>
      <c r="N39" s="275"/>
      <c r="O39" s="117">
        <f t="shared" si="0"/>
        <v>0</v>
      </c>
    </row>
    <row r="40" spans="1:15" s="94" customFormat="1" ht="13.5" x14ac:dyDescent="0.25">
      <c r="A40" s="102">
        <f t="shared" si="1"/>
        <v>29</v>
      </c>
      <c r="B40" s="227"/>
      <c r="C40" s="227"/>
      <c r="D40" s="225"/>
      <c r="E40" s="225"/>
      <c r="F40" s="225"/>
      <c r="G40" s="226" t="s">
        <v>98</v>
      </c>
      <c r="H40" s="226"/>
      <c r="I40" s="226"/>
      <c r="J40" s="226"/>
      <c r="K40" s="115">
        <v>1</v>
      </c>
      <c r="L40" s="120"/>
      <c r="M40" s="119" t="s">
        <v>13</v>
      </c>
      <c r="N40" s="275"/>
      <c r="O40" s="117">
        <f t="shared" si="0"/>
        <v>0</v>
      </c>
    </row>
    <row r="41" spans="1:15" s="94" customFormat="1" ht="13.5" x14ac:dyDescent="0.25">
      <c r="A41" s="102">
        <f t="shared" si="1"/>
        <v>30</v>
      </c>
      <c r="B41" s="227"/>
      <c r="C41" s="227"/>
      <c r="D41" s="225"/>
      <c r="E41" s="225"/>
      <c r="F41" s="225"/>
      <c r="G41" s="220" t="s">
        <v>99</v>
      </c>
      <c r="H41" s="220"/>
      <c r="I41" s="220"/>
      <c r="J41" s="220"/>
      <c r="K41" s="115">
        <v>1</v>
      </c>
      <c r="L41" s="120"/>
      <c r="M41" s="119" t="s">
        <v>4</v>
      </c>
      <c r="N41" s="275"/>
      <c r="O41" s="117">
        <f t="shared" si="0"/>
        <v>0</v>
      </c>
    </row>
    <row r="42" spans="1:15" s="94" customFormat="1" ht="13.5" x14ac:dyDescent="0.25">
      <c r="A42" s="102">
        <f t="shared" si="1"/>
        <v>31</v>
      </c>
      <c r="B42" s="227"/>
      <c r="C42" s="227"/>
      <c r="D42" s="225"/>
      <c r="E42" s="225"/>
      <c r="F42" s="225"/>
      <c r="G42" s="228" t="s">
        <v>100</v>
      </c>
      <c r="H42" s="228"/>
      <c r="I42" s="228"/>
      <c r="J42" s="228"/>
      <c r="K42" s="115">
        <v>1</v>
      </c>
      <c r="L42" s="120"/>
      <c r="M42" s="116" t="s">
        <v>4</v>
      </c>
      <c r="N42" s="275"/>
      <c r="O42" s="117">
        <f t="shared" si="0"/>
        <v>0</v>
      </c>
    </row>
    <row r="43" spans="1:15" s="94" customFormat="1" ht="13.5" customHeight="1" x14ac:dyDescent="0.25">
      <c r="A43" s="102">
        <f t="shared" si="1"/>
        <v>32</v>
      </c>
      <c r="B43" s="227"/>
      <c r="C43" s="227"/>
      <c r="D43" s="225"/>
      <c r="E43" s="225"/>
      <c r="F43" s="225"/>
      <c r="G43" s="228" t="s">
        <v>101</v>
      </c>
      <c r="H43" s="228"/>
      <c r="I43" s="228"/>
      <c r="J43" s="228"/>
      <c r="K43" s="115">
        <f>K12</f>
        <v>7</v>
      </c>
      <c r="L43" s="120"/>
      <c r="M43" s="116" t="s">
        <v>6</v>
      </c>
      <c r="N43" s="275"/>
      <c r="O43" s="117">
        <f t="shared" si="0"/>
        <v>0</v>
      </c>
    </row>
    <row r="44" spans="1:15" s="94" customFormat="1" ht="13.5" customHeight="1" x14ac:dyDescent="0.25">
      <c r="A44" s="102">
        <f t="shared" si="1"/>
        <v>33</v>
      </c>
      <c r="B44" s="227"/>
      <c r="C44" s="227"/>
      <c r="D44" s="225"/>
      <c r="E44" s="225"/>
      <c r="F44" s="225"/>
      <c r="G44" s="220" t="s">
        <v>102</v>
      </c>
      <c r="H44" s="220"/>
      <c r="I44" s="220"/>
      <c r="J44" s="220"/>
      <c r="K44" s="115">
        <f>K43</f>
        <v>7</v>
      </c>
      <c r="L44" s="120"/>
      <c r="M44" s="119" t="s">
        <v>13</v>
      </c>
      <c r="N44" s="275"/>
      <c r="O44" s="117">
        <f t="shared" si="0"/>
        <v>0</v>
      </c>
    </row>
    <row r="45" spans="1:15" s="94" customFormat="1" ht="13.5" customHeight="1" x14ac:dyDescent="0.25">
      <c r="A45" s="102">
        <f t="shared" si="1"/>
        <v>34</v>
      </c>
      <c r="B45" s="227"/>
      <c r="C45" s="227"/>
      <c r="D45" s="225"/>
      <c r="E45" s="225"/>
      <c r="F45" s="225"/>
      <c r="G45" s="228" t="s">
        <v>103</v>
      </c>
      <c r="H45" s="220"/>
      <c r="I45" s="220"/>
      <c r="J45" s="220"/>
      <c r="K45" s="115">
        <v>1</v>
      </c>
      <c r="L45" s="120"/>
      <c r="M45" s="116" t="s">
        <v>13</v>
      </c>
      <c r="N45" s="275"/>
      <c r="O45" s="117">
        <f t="shared" si="0"/>
        <v>0</v>
      </c>
    </row>
    <row r="46" spans="1:15" s="94" customFormat="1" ht="13.5" customHeight="1" x14ac:dyDescent="0.25">
      <c r="A46" s="102">
        <f t="shared" si="1"/>
        <v>35</v>
      </c>
      <c r="B46" s="227"/>
      <c r="C46" s="227"/>
      <c r="D46" s="225"/>
      <c r="E46" s="225"/>
      <c r="F46" s="225"/>
      <c r="G46" s="220" t="s">
        <v>104</v>
      </c>
      <c r="H46" s="220"/>
      <c r="I46" s="220"/>
      <c r="J46" s="220"/>
      <c r="K46" s="115">
        <v>1</v>
      </c>
      <c r="L46" s="120"/>
      <c r="M46" s="119" t="s">
        <v>6</v>
      </c>
      <c r="N46" s="275"/>
      <c r="O46" s="117">
        <f t="shared" si="0"/>
        <v>0</v>
      </c>
    </row>
    <row r="47" spans="1:15" s="94" customFormat="1" ht="13.5" x14ac:dyDescent="0.25">
      <c r="A47" s="102">
        <f t="shared" si="1"/>
        <v>36</v>
      </c>
      <c r="B47" s="227"/>
      <c r="C47" s="227"/>
      <c r="D47" s="225"/>
      <c r="E47" s="225"/>
      <c r="F47" s="225"/>
      <c r="G47" s="220" t="s">
        <v>105</v>
      </c>
      <c r="H47" s="220"/>
      <c r="I47" s="220"/>
      <c r="J47" s="220"/>
      <c r="K47" s="115">
        <v>1</v>
      </c>
      <c r="L47" s="120"/>
      <c r="M47" s="116" t="s">
        <v>6</v>
      </c>
      <c r="N47" s="275"/>
      <c r="O47" s="117">
        <f t="shared" si="0"/>
        <v>0</v>
      </c>
    </row>
    <row r="48" spans="1:15" s="94" customFormat="1" ht="13.5" customHeight="1" x14ac:dyDescent="0.25">
      <c r="A48" s="102">
        <f t="shared" si="1"/>
        <v>37</v>
      </c>
      <c r="B48" s="227"/>
      <c r="C48" s="227"/>
      <c r="D48" s="225"/>
      <c r="E48" s="225"/>
      <c r="F48" s="225"/>
      <c r="G48" s="229" t="s">
        <v>106</v>
      </c>
      <c r="H48" s="229"/>
      <c r="I48" s="229"/>
      <c r="J48" s="229"/>
      <c r="K48" s="115">
        <v>1</v>
      </c>
      <c r="L48" s="120"/>
      <c r="M48" s="116" t="s">
        <v>13</v>
      </c>
      <c r="N48" s="275"/>
      <c r="O48" s="117">
        <f t="shared" si="0"/>
        <v>0</v>
      </c>
    </row>
    <row r="49" spans="1:15" s="94" customFormat="1" ht="13.5" customHeight="1" x14ac:dyDescent="0.25">
      <c r="A49" s="102">
        <f t="shared" si="1"/>
        <v>38</v>
      </c>
      <c r="B49" s="227"/>
      <c r="C49" s="227"/>
      <c r="D49" s="225"/>
      <c r="E49" s="225"/>
      <c r="F49" s="225"/>
      <c r="G49" s="228" t="s">
        <v>107</v>
      </c>
      <c r="H49" s="220"/>
      <c r="I49" s="220"/>
      <c r="J49" s="220"/>
      <c r="K49" s="115">
        <v>1</v>
      </c>
      <c r="L49" s="120"/>
      <c r="M49" s="119" t="s">
        <v>13</v>
      </c>
      <c r="N49" s="275"/>
      <c r="O49" s="117">
        <f t="shared" si="0"/>
        <v>0</v>
      </c>
    </row>
    <row r="50" spans="1:15" s="94" customFormat="1" ht="13.5" customHeight="1" x14ac:dyDescent="0.25">
      <c r="A50" s="102">
        <f t="shared" si="1"/>
        <v>39</v>
      </c>
      <c r="B50" s="227"/>
      <c r="C50" s="227"/>
      <c r="D50" s="225"/>
      <c r="E50" s="225"/>
      <c r="F50" s="225"/>
      <c r="G50" s="220" t="s">
        <v>108</v>
      </c>
      <c r="H50" s="220"/>
      <c r="I50" s="220"/>
      <c r="J50" s="220"/>
      <c r="K50" s="115">
        <v>2</v>
      </c>
      <c r="L50" s="120"/>
      <c r="M50" s="116" t="s">
        <v>6</v>
      </c>
      <c r="N50" s="275"/>
      <c r="O50" s="117">
        <f t="shared" si="0"/>
        <v>0</v>
      </c>
    </row>
    <row r="51" spans="1:15" s="94" customFormat="1" ht="13.5" customHeight="1" x14ac:dyDescent="0.25">
      <c r="A51" s="102">
        <f t="shared" si="1"/>
        <v>40</v>
      </c>
      <c r="B51" s="227"/>
      <c r="C51" s="227"/>
      <c r="D51" s="225"/>
      <c r="E51" s="225"/>
      <c r="F51" s="225"/>
      <c r="G51" s="220" t="s">
        <v>109</v>
      </c>
      <c r="H51" s="220"/>
      <c r="I51" s="220"/>
      <c r="J51" s="220"/>
      <c r="K51" s="115">
        <v>2</v>
      </c>
      <c r="L51" s="120"/>
      <c r="M51" s="116" t="s">
        <v>6</v>
      </c>
      <c r="N51" s="275"/>
      <c r="O51" s="117">
        <f t="shared" si="0"/>
        <v>0</v>
      </c>
    </row>
    <row r="52" spans="1:15" s="94" customFormat="1" ht="13.5" x14ac:dyDescent="0.25">
      <c r="A52" s="102">
        <f t="shared" si="1"/>
        <v>41</v>
      </c>
      <c r="B52" s="227"/>
      <c r="C52" s="227"/>
      <c r="D52" s="225"/>
      <c r="E52" s="225"/>
      <c r="F52" s="225"/>
      <c r="G52" s="220" t="s">
        <v>110</v>
      </c>
      <c r="H52" s="220"/>
      <c r="I52" s="220"/>
      <c r="J52" s="220"/>
      <c r="K52" s="115">
        <v>4</v>
      </c>
      <c r="L52" s="120"/>
      <c r="M52" s="116" t="s">
        <v>6</v>
      </c>
      <c r="N52" s="275"/>
      <c r="O52" s="117">
        <f t="shared" si="0"/>
        <v>0</v>
      </c>
    </row>
    <row r="53" spans="1:15" s="94" customFormat="1" ht="13.5" x14ac:dyDescent="0.25">
      <c r="A53" s="102">
        <f t="shared" si="1"/>
        <v>42</v>
      </c>
      <c r="B53" s="227"/>
      <c r="C53" s="227"/>
      <c r="D53" s="225"/>
      <c r="E53" s="225"/>
      <c r="F53" s="225"/>
      <c r="G53" s="220" t="s">
        <v>111</v>
      </c>
      <c r="H53" s="220"/>
      <c r="I53" s="220"/>
      <c r="J53" s="220"/>
      <c r="K53" s="115">
        <v>1</v>
      </c>
      <c r="L53" s="120"/>
      <c r="M53" s="119" t="s">
        <v>13</v>
      </c>
      <c r="N53" s="275"/>
      <c r="O53" s="117">
        <f t="shared" si="0"/>
        <v>0</v>
      </c>
    </row>
    <row r="54" spans="1:15" s="94" customFormat="1" ht="16.5" customHeight="1" x14ac:dyDescent="0.3">
      <c r="A54" s="103"/>
      <c r="B54" s="230"/>
      <c r="C54" s="230"/>
      <c r="D54" s="230"/>
      <c r="E54" s="230"/>
      <c r="F54" s="231" t="s">
        <v>112</v>
      </c>
      <c r="G54" s="231"/>
      <c r="H54" s="231"/>
      <c r="I54" s="231"/>
      <c r="J54" s="231"/>
      <c r="K54" s="231"/>
      <c r="L54" s="231"/>
      <c r="M54" s="231"/>
      <c r="N54" s="233">
        <f>SUM(O12:O53)</f>
        <v>0</v>
      </c>
      <c r="O54" s="234"/>
    </row>
    <row r="55" spans="1:15" s="94" customFormat="1" ht="16.5" x14ac:dyDescent="0.3">
      <c r="A55" s="103"/>
      <c r="B55" s="103"/>
      <c r="C55" s="103"/>
      <c r="D55" s="103"/>
      <c r="E55" s="103"/>
      <c r="F55" s="121"/>
      <c r="G55" s="122"/>
      <c r="H55" s="121"/>
      <c r="I55" s="121"/>
      <c r="J55" s="121"/>
      <c r="K55" s="121"/>
      <c r="L55" s="121"/>
      <c r="M55" s="121"/>
      <c r="N55" s="123"/>
      <c r="O55" s="124"/>
    </row>
    <row r="56" spans="1:15" s="94" customFormat="1" ht="37.5" customHeight="1" x14ac:dyDescent="0.15">
      <c r="A56" s="104" t="s">
        <v>58</v>
      </c>
      <c r="B56" s="210" t="s">
        <v>62</v>
      </c>
      <c r="C56" s="211"/>
      <c r="D56" s="210" t="s">
        <v>63</v>
      </c>
      <c r="E56" s="212"/>
      <c r="F56" s="211"/>
      <c r="G56" s="213" t="s">
        <v>64</v>
      </c>
      <c r="H56" s="214"/>
      <c r="I56" s="214"/>
      <c r="J56" s="214"/>
      <c r="K56" s="110" t="s">
        <v>65</v>
      </c>
      <c r="L56" s="215" t="s">
        <v>66</v>
      </c>
      <c r="M56" s="216"/>
      <c r="N56" s="104" t="s">
        <v>67</v>
      </c>
      <c r="O56" s="111" t="s">
        <v>68</v>
      </c>
    </row>
    <row r="57" spans="1:15" s="94" customFormat="1" ht="12.75" customHeight="1" x14ac:dyDescent="0.2">
      <c r="A57" s="101"/>
      <c r="B57" s="242"/>
      <c r="C57" s="242"/>
      <c r="D57" s="112"/>
      <c r="E57" s="112"/>
      <c r="F57" s="220" t="s">
        <v>171</v>
      </c>
      <c r="G57" s="220"/>
      <c r="H57" s="220"/>
      <c r="I57" s="220"/>
      <c r="J57" s="220"/>
      <c r="K57" s="220"/>
      <c r="L57" s="113"/>
      <c r="M57" s="113"/>
      <c r="N57" s="114"/>
      <c r="O57" s="114"/>
    </row>
    <row r="58" spans="1:15" s="94" customFormat="1" ht="13.5" customHeight="1" x14ac:dyDescent="0.25">
      <c r="A58" s="102">
        <f>A53+1</f>
        <v>43</v>
      </c>
      <c r="B58" s="218"/>
      <c r="C58" s="218"/>
      <c r="D58" s="219"/>
      <c r="E58" s="219"/>
      <c r="F58" s="219"/>
      <c r="G58" s="232" t="s">
        <v>113</v>
      </c>
      <c r="H58" s="232"/>
      <c r="I58" s="232"/>
      <c r="J58" s="232"/>
      <c r="K58" s="115">
        <v>10</v>
      </c>
      <c r="L58" s="114"/>
      <c r="M58" s="116" t="s">
        <v>5</v>
      </c>
      <c r="N58" s="273"/>
      <c r="O58" s="117">
        <f>K58*N58</f>
        <v>0</v>
      </c>
    </row>
    <row r="59" spans="1:15" s="94" customFormat="1" ht="13.5" customHeight="1" x14ac:dyDescent="0.25">
      <c r="A59" s="102">
        <f>A58+1</f>
        <v>44</v>
      </c>
      <c r="B59" s="218"/>
      <c r="C59" s="218"/>
      <c r="D59" s="219"/>
      <c r="E59" s="219"/>
      <c r="F59" s="219"/>
      <c r="G59" s="232" t="s">
        <v>114</v>
      </c>
      <c r="H59" s="232"/>
      <c r="I59" s="232"/>
      <c r="J59" s="232"/>
      <c r="K59" s="115">
        <v>10</v>
      </c>
      <c r="L59" s="114"/>
      <c r="M59" s="116" t="s">
        <v>5</v>
      </c>
      <c r="N59" s="273"/>
      <c r="O59" s="117">
        <f>K59*N59</f>
        <v>0</v>
      </c>
    </row>
    <row r="60" spans="1:15" s="94" customFormat="1" ht="13.5" customHeight="1" x14ac:dyDescent="0.25">
      <c r="A60" s="102">
        <f t="shared" ref="A60:A79" si="2">A59+1</f>
        <v>45</v>
      </c>
      <c r="B60" s="218"/>
      <c r="C60" s="218"/>
      <c r="D60" s="219"/>
      <c r="E60" s="219"/>
      <c r="F60" s="219"/>
      <c r="G60" s="232" t="s">
        <v>115</v>
      </c>
      <c r="H60" s="232"/>
      <c r="I60" s="232"/>
      <c r="J60" s="232"/>
      <c r="K60" s="115">
        <v>1</v>
      </c>
      <c r="L60" s="118"/>
      <c r="M60" s="116" t="s">
        <v>6</v>
      </c>
      <c r="N60" s="274"/>
      <c r="O60" s="117">
        <f t="shared" ref="O60:O78" si="3">K60*N60</f>
        <v>0</v>
      </c>
    </row>
    <row r="61" spans="1:15" s="94" customFormat="1" ht="13.5" customHeight="1" x14ac:dyDescent="0.25">
      <c r="A61" s="102">
        <f t="shared" si="2"/>
        <v>46</v>
      </c>
      <c r="B61" s="218"/>
      <c r="C61" s="218"/>
      <c r="D61" s="219"/>
      <c r="E61" s="219"/>
      <c r="F61" s="219"/>
      <c r="G61" s="232" t="s">
        <v>116</v>
      </c>
      <c r="H61" s="232"/>
      <c r="I61" s="232"/>
      <c r="J61" s="232"/>
      <c r="K61" s="115">
        <v>1</v>
      </c>
      <c r="L61" s="118"/>
      <c r="M61" s="116" t="s">
        <v>6</v>
      </c>
      <c r="N61" s="274"/>
      <c r="O61" s="117">
        <f t="shared" si="3"/>
        <v>0</v>
      </c>
    </row>
    <row r="62" spans="1:15" s="94" customFormat="1" ht="13.5" customHeight="1" x14ac:dyDescent="0.25">
      <c r="A62" s="102">
        <f t="shared" si="2"/>
        <v>47</v>
      </c>
      <c r="B62" s="218"/>
      <c r="C62" s="218"/>
      <c r="D62" s="219"/>
      <c r="E62" s="219"/>
      <c r="F62" s="219"/>
      <c r="G62" s="232" t="s">
        <v>117</v>
      </c>
      <c r="H62" s="232"/>
      <c r="I62" s="232"/>
      <c r="J62" s="232"/>
      <c r="K62" s="115">
        <v>32</v>
      </c>
      <c r="L62" s="118"/>
      <c r="M62" s="119" t="s">
        <v>5</v>
      </c>
      <c r="N62" s="274"/>
      <c r="O62" s="117">
        <f t="shared" si="3"/>
        <v>0</v>
      </c>
    </row>
    <row r="63" spans="1:15" s="94" customFormat="1" ht="13.5" customHeight="1" x14ac:dyDescent="0.25">
      <c r="A63" s="102">
        <f t="shared" si="2"/>
        <v>48</v>
      </c>
      <c r="B63" s="218"/>
      <c r="C63" s="218"/>
      <c r="D63" s="219"/>
      <c r="E63" s="219"/>
      <c r="F63" s="219"/>
      <c r="G63" s="232" t="s">
        <v>118</v>
      </c>
      <c r="H63" s="232"/>
      <c r="I63" s="232"/>
      <c r="J63" s="232"/>
      <c r="K63" s="115">
        <v>32</v>
      </c>
      <c r="L63" s="118"/>
      <c r="M63" s="116" t="s">
        <v>5</v>
      </c>
      <c r="N63" s="274"/>
      <c r="O63" s="117">
        <f t="shared" si="3"/>
        <v>0</v>
      </c>
    </row>
    <row r="64" spans="1:15" s="94" customFormat="1" ht="13.5" customHeight="1" x14ac:dyDescent="0.25">
      <c r="A64" s="102">
        <f t="shared" si="2"/>
        <v>49</v>
      </c>
      <c r="B64" s="218"/>
      <c r="C64" s="218"/>
      <c r="D64" s="219"/>
      <c r="E64" s="219"/>
      <c r="F64" s="219"/>
      <c r="G64" s="232" t="s">
        <v>119</v>
      </c>
      <c r="H64" s="232"/>
      <c r="I64" s="232"/>
      <c r="J64" s="232"/>
      <c r="K64" s="115">
        <v>1</v>
      </c>
      <c r="L64" s="118"/>
      <c r="M64" s="116" t="s">
        <v>6</v>
      </c>
      <c r="N64" s="274"/>
      <c r="O64" s="117">
        <f t="shared" si="3"/>
        <v>0</v>
      </c>
    </row>
    <row r="65" spans="1:15" s="94" customFormat="1" ht="13.5" customHeight="1" x14ac:dyDescent="0.25">
      <c r="A65" s="102">
        <f t="shared" si="2"/>
        <v>50</v>
      </c>
      <c r="B65" s="218"/>
      <c r="C65" s="218"/>
      <c r="D65" s="219"/>
      <c r="E65" s="219"/>
      <c r="F65" s="219"/>
      <c r="G65" s="232" t="s">
        <v>120</v>
      </c>
      <c r="H65" s="232"/>
      <c r="I65" s="232"/>
      <c r="J65" s="232"/>
      <c r="K65" s="115">
        <v>1</v>
      </c>
      <c r="L65" s="118"/>
      <c r="M65" s="116" t="s">
        <v>6</v>
      </c>
      <c r="N65" s="274"/>
      <c r="O65" s="117">
        <f t="shared" si="3"/>
        <v>0</v>
      </c>
    </row>
    <row r="66" spans="1:15" s="94" customFormat="1" ht="13.5" customHeight="1" x14ac:dyDescent="0.25">
      <c r="A66" s="102">
        <f t="shared" si="2"/>
        <v>51</v>
      </c>
      <c r="B66" s="218"/>
      <c r="C66" s="218"/>
      <c r="D66" s="219"/>
      <c r="E66" s="219"/>
      <c r="F66" s="219"/>
      <c r="G66" s="232" t="s">
        <v>121</v>
      </c>
      <c r="H66" s="232"/>
      <c r="I66" s="232"/>
      <c r="J66" s="232"/>
      <c r="K66" s="115">
        <v>1</v>
      </c>
      <c r="L66" s="118"/>
      <c r="M66" s="116" t="s">
        <v>6</v>
      </c>
      <c r="N66" s="274"/>
      <c r="O66" s="117">
        <f t="shared" si="3"/>
        <v>0</v>
      </c>
    </row>
    <row r="67" spans="1:15" s="94" customFormat="1" ht="13.5" customHeight="1" x14ac:dyDescent="0.25">
      <c r="A67" s="102">
        <f t="shared" si="2"/>
        <v>52</v>
      </c>
      <c r="B67" s="218"/>
      <c r="C67" s="218"/>
      <c r="D67" s="219"/>
      <c r="E67" s="219"/>
      <c r="F67" s="219"/>
      <c r="G67" s="232" t="s">
        <v>122</v>
      </c>
      <c r="H67" s="232"/>
      <c r="I67" s="232"/>
      <c r="J67" s="232"/>
      <c r="K67" s="115">
        <v>1</v>
      </c>
      <c r="L67" s="118"/>
      <c r="M67" s="116" t="s">
        <v>6</v>
      </c>
      <c r="N67" s="274"/>
      <c r="O67" s="117">
        <f t="shared" si="3"/>
        <v>0</v>
      </c>
    </row>
    <row r="68" spans="1:15" s="94" customFormat="1" ht="13.5" customHeight="1" x14ac:dyDescent="0.25">
      <c r="A68" s="102">
        <f t="shared" si="2"/>
        <v>53</v>
      </c>
      <c r="B68" s="218"/>
      <c r="C68" s="218"/>
      <c r="D68" s="219"/>
      <c r="E68" s="219"/>
      <c r="F68" s="219"/>
      <c r="G68" s="232" t="s">
        <v>123</v>
      </c>
      <c r="H68" s="232"/>
      <c r="I68" s="232"/>
      <c r="J68" s="232"/>
      <c r="K68" s="115">
        <v>1</v>
      </c>
      <c r="L68" s="118"/>
      <c r="M68" s="116" t="s">
        <v>6</v>
      </c>
      <c r="N68" s="274"/>
      <c r="O68" s="117">
        <f t="shared" si="3"/>
        <v>0</v>
      </c>
    </row>
    <row r="69" spans="1:15" s="94" customFormat="1" ht="13.5" customHeight="1" x14ac:dyDescent="0.25">
      <c r="A69" s="102">
        <f t="shared" si="2"/>
        <v>54</v>
      </c>
      <c r="B69" s="218"/>
      <c r="C69" s="218"/>
      <c r="D69" s="219"/>
      <c r="E69" s="219"/>
      <c r="F69" s="219"/>
      <c r="G69" s="232" t="s">
        <v>124</v>
      </c>
      <c r="H69" s="232"/>
      <c r="I69" s="232"/>
      <c r="J69" s="232"/>
      <c r="K69" s="115">
        <v>1</v>
      </c>
      <c r="L69" s="118"/>
      <c r="M69" s="116" t="s">
        <v>6</v>
      </c>
      <c r="N69" s="274"/>
      <c r="O69" s="117">
        <f t="shared" si="3"/>
        <v>0</v>
      </c>
    </row>
    <row r="70" spans="1:15" s="94" customFormat="1" ht="13.5" customHeight="1" x14ac:dyDescent="0.25">
      <c r="A70" s="102">
        <f t="shared" si="2"/>
        <v>55</v>
      </c>
      <c r="B70" s="218"/>
      <c r="C70" s="218"/>
      <c r="D70" s="219"/>
      <c r="E70" s="219"/>
      <c r="F70" s="219"/>
      <c r="G70" s="232" t="s">
        <v>125</v>
      </c>
      <c r="H70" s="232"/>
      <c r="I70" s="232"/>
      <c r="J70" s="232"/>
      <c r="K70" s="115">
        <v>1</v>
      </c>
      <c r="L70" s="118"/>
      <c r="M70" s="116" t="s">
        <v>6</v>
      </c>
      <c r="N70" s="274"/>
      <c r="O70" s="117">
        <f t="shared" si="3"/>
        <v>0</v>
      </c>
    </row>
    <row r="71" spans="1:15" s="94" customFormat="1" ht="13.5" customHeight="1" x14ac:dyDescent="0.25">
      <c r="A71" s="102">
        <f t="shared" si="2"/>
        <v>56</v>
      </c>
      <c r="B71" s="218"/>
      <c r="C71" s="218"/>
      <c r="D71" s="219"/>
      <c r="E71" s="219"/>
      <c r="F71" s="219"/>
      <c r="G71" s="232" t="s">
        <v>126</v>
      </c>
      <c r="H71" s="232"/>
      <c r="I71" s="232"/>
      <c r="J71" s="232"/>
      <c r="K71" s="115">
        <v>1</v>
      </c>
      <c r="L71" s="118"/>
      <c r="M71" s="116" t="s">
        <v>6</v>
      </c>
      <c r="N71" s="274"/>
      <c r="O71" s="117">
        <f t="shared" si="3"/>
        <v>0</v>
      </c>
    </row>
    <row r="72" spans="1:15" s="94" customFormat="1" ht="13.5" customHeight="1" x14ac:dyDescent="0.25">
      <c r="A72" s="102">
        <f t="shared" si="2"/>
        <v>57</v>
      </c>
      <c r="B72" s="218"/>
      <c r="C72" s="218"/>
      <c r="D72" s="219"/>
      <c r="E72" s="219"/>
      <c r="F72" s="219"/>
      <c r="G72" s="232" t="s">
        <v>127</v>
      </c>
      <c r="H72" s="232"/>
      <c r="I72" s="232"/>
      <c r="J72" s="232"/>
      <c r="K72" s="115">
        <v>6</v>
      </c>
      <c r="L72" s="118"/>
      <c r="M72" s="116" t="s">
        <v>6</v>
      </c>
      <c r="N72" s="274"/>
      <c r="O72" s="117">
        <f t="shared" si="3"/>
        <v>0</v>
      </c>
    </row>
    <row r="73" spans="1:15" s="94" customFormat="1" ht="13.5" customHeight="1" x14ac:dyDescent="0.25">
      <c r="A73" s="102">
        <f t="shared" si="2"/>
        <v>58</v>
      </c>
      <c r="B73" s="218"/>
      <c r="C73" s="218"/>
      <c r="D73" s="219"/>
      <c r="E73" s="219"/>
      <c r="F73" s="219"/>
      <c r="G73" s="232" t="s">
        <v>128</v>
      </c>
      <c r="H73" s="232"/>
      <c r="I73" s="232"/>
      <c r="J73" s="232"/>
      <c r="K73" s="115">
        <v>30</v>
      </c>
      <c r="L73" s="118"/>
      <c r="M73" s="119" t="s">
        <v>5</v>
      </c>
      <c r="N73" s="274"/>
      <c r="O73" s="117">
        <f t="shared" si="3"/>
        <v>0</v>
      </c>
    </row>
    <row r="74" spans="1:15" s="94" customFormat="1" ht="13.5" customHeight="1" x14ac:dyDescent="0.25">
      <c r="A74" s="102">
        <f t="shared" si="2"/>
        <v>59</v>
      </c>
      <c r="B74" s="218"/>
      <c r="C74" s="218"/>
      <c r="D74" s="219"/>
      <c r="E74" s="219"/>
      <c r="F74" s="219"/>
      <c r="G74" s="232" t="s">
        <v>129</v>
      </c>
      <c r="H74" s="232"/>
      <c r="I74" s="232"/>
      <c r="J74" s="232"/>
      <c r="K74" s="115">
        <v>35</v>
      </c>
      <c r="L74" s="118"/>
      <c r="M74" s="119" t="s">
        <v>5</v>
      </c>
      <c r="N74" s="274"/>
      <c r="O74" s="117">
        <f t="shared" si="3"/>
        <v>0</v>
      </c>
    </row>
    <row r="75" spans="1:15" s="94" customFormat="1" ht="13.5" customHeight="1" x14ac:dyDescent="0.25">
      <c r="A75" s="102">
        <f>A74+1</f>
        <v>60</v>
      </c>
      <c r="B75" s="218"/>
      <c r="C75" s="218"/>
      <c r="D75" s="219"/>
      <c r="E75" s="219"/>
      <c r="F75" s="219"/>
      <c r="G75" s="232" t="s">
        <v>130</v>
      </c>
      <c r="H75" s="232"/>
      <c r="I75" s="232"/>
      <c r="J75" s="232"/>
      <c r="K75" s="115">
        <v>70</v>
      </c>
      <c r="L75" s="118"/>
      <c r="M75" s="119" t="s">
        <v>5</v>
      </c>
      <c r="N75" s="274"/>
      <c r="O75" s="117">
        <f>K75*N75</f>
        <v>0</v>
      </c>
    </row>
    <row r="76" spans="1:15" s="94" customFormat="1" ht="13.5" customHeight="1" x14ac:dyDescent="0.25">
      <c r="A76" s="102">
        <f t="shared" si="2"/>
        <v>61</v>
      </c>
      <c r="B76" s="218"/>
      <c r="C76" s="218"/>
      <c r="D76" s="219"/>
      <c r="E76" s="219"/>
      <c r="F76" s="219"/>
      <c r="G76" s="232" t="s">
        <v>131</v>
      </c>
      <c r="H76" s="232"/>
      <c r="I76" s="232"/>
      <c r="J76" s="232"/>
      <c r="K76" s="115">
        <v>20</v>
      </c>
      <c r="L76" s="118"/>
      <c r="M76" s="119" t="s">
        <v>5</v>
      </c>
      <c r="N76" s="274"/>
      <c r="O76" s="117">
        <f t="shared" si="3"/>
        <v>0</v>
      </c>
    </row>
    <row r="77" spans="1:15" s="94" customFormat="1" ht="13.5" customHeight="1" x14ac:dyDescent="0.25">
      <c r="A77" s="102">
        <f t="shared" si="2"/>
        <v>62</v>
      </c>
      <c r="B77" s="218"/>
      <c r="C77" s="218"/>
      <c r="D77" s="219"/>
      <c r="E77" s="219"/>
      <c r="F77" s="219"/>
      <c r="G77" s="232" t="s">
        <v>132</v>
      </c>
      <c r="H77" s="232"/>
      <c r="I77" s="232"/>
      <c r="J77" s="232"/>
      <c r="K77" s="115">
        <v>20</v>
      </c>
      <c r="L77" s="118"/>
      <c r="M77" s="119" t="s">
        <v>5</v>
      </c>
      <c r="N77" s="274"/>
      <c r="O77" s="117">
        <f t="shared" si="3"/>
        <v>0</v>
      </c>
    </row>
    <row r="78" spans="1:15" s="94" customFormat="1" ht="13.5" customHeight="1" x14ac:dyDescent="0.25">
      <c r="A78" s="102">
        <f t="shared" si="2"/>
        <v>63</v>
      </c>
      <c r="B78" s="218"/>
      <c r="C78" s="218"/>
      <c r="D78" s="219"/>
      <c r="E78" s="219"/>
      <c r="F78" s="219"/>
      <c r="G78" s="232" t="s">
        <v>133</v>
      </c>
      <c r="H78" s="232"/>
      <c r="I78" s="232"/>
      <c r="J78" s="232"/>
      <c r="K78" s="115">
        <v>1</v>
      </c>
      <c r="L78" s="118"/>
      <c r="M78" s="119" t="s">
        <v>13</v>
      </c>
      <c r="N78" s="274"/>
      <c r="O78" s="117">
        <f t="shared" si="3"/>
        <v>0</v>
      </c>
    </row>
    <row r="79" spans="1:15" s="94" customFormat="1" ht="13.5" customHeight="1" x14ac:dyDescent="0.25">
      <c r="A79" s="102">
        <f t="shared" si="2"/>
        <v>64</v>
      </c>
      <c r="B79" s="218"/>
      <c r="C79" s="218"/>
      <c r="D79" s="219"/>
      <c r="E79" s="219"/>
      <c r="F79" s="219"/>
      <c r="G79" s="232" t="s">
        <v>134</v>
      </c>
      <c r="H79" s="232"/>
      <c r="I79" s="232"/>
      <c r="J79" s="232"/>
      <c r="K79" s="115">
        <v>7</v>
      </c>
      <c r="L79" s="118"/>
      <c r="M79" s="119" t="s">
        <v>14</v>
      </c>
      <c r="N79" s="274"/>
      <c r="O79" s="117">
        <f>K79*N79</f>
        <v>0</v>
      </c>
    </row>
    <row r="80" spans="1:15" s="94" customFormat="1" ht="16.5" customHeight="1" x14ac:dyDescent="0.3">
      <c r="A80" s="103"/>
      <c r="B80" s="230"/>
      <c r="C80" s="230"/>
      <c r="D80" s="230"/>
      <c r="E80" s="230"/>
      <c r="F80" s="231" t="s">
        <v>172</v>
      </c>
      <c r="G80" s="231"/>
      <c r="H80" s="231"/>
      <c r="I80" s="231"/>
      <c r="J80" s="231"/>
      <c r="K80" s="231"/>
      <c r="L80" s="231"/>
      <c r="M80" s="231"/>
      <c r="N80" s="233">
        <f>SUM(O58:O79)</f>
        <v>0</v>
      </c>
      <c r="O80" s="234"/>
    </row>
    <row r="81" spans="1:15" s="94" customFormat="1" ht="16.5" x14ac:dyDescent="0.3">
      <c r="A81" s="103"/>
      <c r="B81" s="103"/>
      <c r="C81" s="103"/>
      <c r="D81" s="103"/>
      <c r="E81" s="103"/>
      <c r="F81" s="121"/>
      <c r="G81" s="122"/>
      <c r="H81" s="121"/>
      <c r="I81" s="121"/>
      <c r="J81" s="121"/>
      <c r="K81" s="121"/>
      <c r="L81" s="121"/>
      <c r="M81" s="121"/>
      <c r="N81" s="123"/>
      <c r="O81" s="124"/>
    </row>
    <row r="82" spans="1:15" s="94" customFormat="1" ht="37.5" customHeight="1" x14ac:dyDescent="0.15">
      <c r="A82" s="104" t="s">
        <v>58</v>
      </c>
      <c r="B82" s="210" t="s">
        <v>62</v>
      </c>
      <c r="C82" s="211"/>
      <c r="D82" s="210" t="s">
        <v>63</v>
      </c>
      <c r="E82" s="212"/>
      <c r="F82" s="211"/>
      <c r="G82" s="213" t="s">
        <v>64</v>
      </c>
      <c r="H82" s="214"/>
      <c r="I82" s="214"/>
      <c r="J82" s="214"/>
      <c r="K82" s="110" t="s">
        <v>65</v>
      </c>
      <c r="L82" s="215" t="s">
        <v>66</v>
      </c>
      <c r="M82" s="216"/>
      <c r="N82" s="104" t="s">
        <v>67</v>
      </c>
      <c r="O82" s="111" t="s">
        <v>68</v>
      </c>
    </row>
    <row r="83" spans="1:15" s="94" customFormat="1" ht="12.75" customHeight="1" x14ac:dyDescent="0.2">
      <c r="A83" s="101"/>
      <c r="B83" s="242"/>
      <c r="C83" s="242"/>
      <c r="D83" s="112"/>
      <c r="E83" s="112"/>
      <c r="F83" s="220" t="s">
        <v>135</v>
      </c>
      <c r="G83" s="220"/>
      <c r="H83" s="220"/>
      <c r="I83" s="220"/>
      <c r="J83" s="220"/>
      <c r="K83" s="220"/>
      <c r="L83" s="113"/>
      <c r="M83" s="113"/>
      <c r="N83" s="114"/>
      <c r="O83" s="114"/>
    </row>
    <row r="84" spans="1:15" s="94" customFormat="1" ht="15" customHeight="1" x14ac:dyDescent="0.2">
      <c r="A84" s="105">
        <f>A79+1</f>
        <v>65</v>
      </c>
      <c r="B84" s="235"/>
      <c r="C84" s="235"/>
      <c r="D84" s="236"/>
      <c r="E84" s="236"/>
      <c r="F84" s="236"/>
      <c r="G84" s="222" t="s">
        <v>136</v>
      </c>
      <c r="H84" s="222"/>
      <c r="I84" s="222"/>
      <c r="J84" s="222"/>
      <c r="K84" s="115">
        <f>K85</f>
        <v>21</v>
      </c>
      <c r="L84" s="114"/>
      <c r="M84" s="119" t="s">
        <v>137</v>
      </c>
      <c r="N84" s="274"/>
      <c r="O84" s="125">
        <f t="shared" ref="O84:O89" si="4">K84*N84</f>
        <v>0</v>
      </c>
    </row>
    <row r="85" spans="1:15" s="94" customFormat="1" ht="15" customHeight="1" x14ac:dyDescent="0.2">
      <c r="A85" s="105">
        <f>A84+1</f>
        <v>66</v>
      </c>
      <c r="B85" s="235"/>
      <c r="C85" s="235"/>
      <c r="D85" s="236"/>
      <c r="E85" s="236"/>
      <c r="F85" s="236"/>
      <c r="G85" s="222" t="s">
        <v>138</v>
      </c>
      <c r="H85" s="222"/>
      <c r="I85" s="222"/>
      <c r="J85" s="222"/>
      <c r="K85" s="115">
        <f>3*K12</f>
        <v>21</v>
      </c>
      <c r="L85" s="118"/>
      <c r="M85" s="119" t="s">
        <v>137</v>
      </c>
      <c r="N85" s="274"/>
      <c r="O85" s="125">
        <f t="shared" si="4"/>
        <v>0</v>
      </c>
    </row>
    <row r="86" spans="1:15" s="94" customFormat="1" ht="15" customHeight="1" x14ac:dyDescent="0.2">
      <c r="A86" s="105">
        <f>A85+1</f>
        <v>67</v>
      </c>
      <c r="B86" s="235"/>
      <c r="C86" s="235"/>
      <c r="D86" s="236"/>
      <c r="E86" s="236"/>
      <c r="F86" s="236"/>
      <c r="G86" s="222" t="s">
        <v>139</v>
      </c>
      <c r="H86" s="222"/>
      <c r="I86" s="222"/>
      <c r="J86" s="222"/>
      <c r="K86" s="115">
        <f>K85</f>
        <v>21</v>
      </c>
      <c r="L86" s="118"/>
      <c r="M86" s="119" t="s">
        <v>137</v>
      </c>
      <c r="N86" s="274"/>
      <c r="O86" s="125">
        <f t="shared" si="4"/>
        <v>0</v>
      </c>
    </row>
    <row r="87" spans="1:15" s="94" customFormat="1" ht="15" customHeight="1" x14ac:dyDescent="0.2">
      <c r="A87" s="105">
        <f>A86+1</f>
        <v>68</v>
      </c>
      <c r="B87" s="235"/>
      <c r="C87" s="235"/>
      <c r="D87" s="236"/>
      <c r="E87" s="236"/>
      <c r="F87" s="236"/>
      <c r="G87" s="222" t="s">
        <v>140</v>
      </c>
      <c r="H87" s="222"/>
      <c r="I87" s="222"/>
      <c r="J87" s="222"/>
      <c r="K87" s="115">
        <f>K86</f>
        <v>21</v>
      </c>
      <c r="L87" s="118"/>
      <c r="M87" s="119" t="s">
        <v>137</v>
      </c>
      <c r="N87" s="274"/>
      <c r="O87" s="125">
        <f t="shared" si="4"/>
        <v>0</v>
      </c>
    </row>
    <row r="88" spans="1:15" s="94" customFormat="1" ht="15" customHeight="1" x14ac:dyDescent="0.2">
      <c r="A88" s="105">
        <f>A87+1</f>
        <v>69</v>
      </c>
      <c r="B88" s="235"/>
      <c r="C88" s="235"/>
      <c r="D88" s="236"/>
      <c r="E88" s="236"/>
      <c r="F88" s="236"/>
      <c r="G88" s="222" t="s">
        <v>141</v>
      </c>
      <c r="H88" s="222"/>
      <c r="I88" s="222"/>
      <c r="J88" s="222"/>
      <c r="K88" s="115">
        <f>K87</f>
        <v>21</v>
      </c>
      <c r="L88" s="118"/>
      <c r="M88" s="119" t="s">
        <v>137</v>
      </c>
      <c r="N88" s="274"/>
      <c r="O88" s="125">
        <f t="shared" si="4"/>
        <v>0</v>
      </c>
    </row>
    <row r="89" spans="1:15" s="94" customFormat="1" ht="15" customHeight="1" x14ac:dyDescent="0.2">
      <c r="A89" s="105">
        <f>A88+1</f>
        <v>70</v>
      </c>
      <c r="B89" s="235"/>
      <c r="C89" s="235"/>
      <c r="D89" s="236"/>
      <c r="E89" s="236"/>
      <c r="F89" s="236"/>
      <c r="G89" s="222" t="s">
        <v>142</v>
      </c>
      <c r="H89" s="222"/>
      <c r="I89" s="222"/>
      <c r="J89" s="222"/>
      <c r="K89" s="115">
        <f>K88</f>
        <v>21</v>
      </c>
      <c r="L89" s="118"/>
      <c r="M89" s="119" t="s">
        <v>137</v>
      </c>
      <c r="N89" s="274"/>
      <c r="O89" s="125">
        <f t="shared" si="4"/>
        <v>0</v>
      </c>
    </row>
    <row r="90" spans="1:15" s="94" customFormat="1" ht="16.5" customHeight="1" x14ac:dyDescent="0.3">
      <c r="A90" s="103"/>
      <c r="B90" s="230"/>
      <c r="C90" s="230"/>
      <c r="D90" s="230"/>
      <c r="E90" s="230"/>
      <c r="F90" s="231" t="s">
        <v>143</v>
      </c>
      <c r="G90" s="231"/>
      <c r="H90" s="231"/>
      <c r="I90" s="231"/>
      <c r="J90" s="231"/>
      <c r="K90" s="231"/>
      <c r="L90" s="231"/>
      <c r="M90" s="231"/>
      <c r="N90" s="233">
        <f>SUM(O84:O89)</f>
        <v>0</v>
      </c>
      <c r="O90" s="234"/>
    </row>
    <row r="91" spans="1:15" s="94" customFormat="1" ht="12.75" x14ac:dyDescent="0.2">
      <c r="A91" s="103"/>
      <c r="B91" s="103"/>
      <c r="C91" s="103"/>
      <c r="D91" s="103"/>
      <c r="E91" s="103"/>
      <c r="F91" s="121"/>
      <c r="G91" s="122"/>
      <c r="H91" s="121"/>
      <c r="I91" s="121"/>
      <c r="J91" s="121"/>
      <c r="K91" s="121"/>
      <c r="L91" s="103"/>
      <c r="M91" s="103"/>
      <c r="N91" s="103"/>
      <c r="O91" s="103"/>
    </row>
    <row r="92" spans="1:15" s="94" customFormat="1" ht="37.5" customHeight="1" x14ac:dyDescent="0.15">
      <c r="A92" s="104" t="s">
        <v>58</v>
      </c>
      <c r="B92" s="210" t="s">
        <v>62</v>
      </c>
      <c r="C92" s="211"/>
      <c r="D92" s="210" t="s">
        <v>63</v>
      </c>
      <c r="E92" s="212"/>
      <c r="F92" s="211"/>
      <c r="G92" s="213" t="s">
        <v>64</v>
      </c>
      <c r="H92" s="214"/>
      <c r="I92" s="214"/>
      <c r="J92" s="214"/>
      <c r="K92" s="110" t="s">
        <v>65</v>
      </c>
      <c r="L92" s="215" t="s">
        <v>66</v>
      </c>
      <c r="M92" s="216"/>
      <c r="N92" s="104" t="s">
        <v>67</v>
      </c>
      <c r="O92" s="111" t="s">
        <v>68</v>
      </c>
    </row>
    <row r="93" spans="1:15" s="94" customFormat="1" ht="12.75" customHeight="1" x14ac:dyDescent="0.2">
      <c r="A93" s="101"/>
      <c r="B93" s="242"/>
      <c r="C93" s="242"/>
      <c r="D93" s="112"/>
      <c r="E93" s="112"/>
      <c r="F93" s="220" t="s">
        <v>144</v>
      </c>
      <c r="G93" s="220"/>
      <c r="H93" s="220"/>
      <c r="I93" s="220"/>
      <c r="J93" s="220"/>
      <c r="K93" s="220"/>
      <c r="L93" s="113"/>
      <c r="M93" s="113"/>
      <c r="N93" s="114"/>
      <c r="O93" s="114"/>
    </row>
    <row r="94" spans="1:15" s="94" customFormat="1" ht="15" customHeight="1" x14ac:dyDescent="0.2">
      <c r="A94" s="105">
        <f>A89+1</f>
        <v>71</v>
      </c>
      <c r="B94" s="235"/>
      <c r="C94" s="235"/>
      <c r="D94" s="236"/>
      <c r="E94" s="236"/>
      <c r="F94" s="236"/>
      <c r="G94" s="222" t="s">
        <v>145</v>
      </c>
      <c r="H94" s="222"/>
      <c r="I94" s="222"/>
      <c r="J94" s="222"/>
      <c r="K94" s="115">
        <f>K85*3</f>
        <v>63</v>
      </c>
      <c r="L94" s="118"/>
      <c r="M94" s="119" t="s">
        <v>137</v>
      </c>
      <c r="N94" s="274"/>
      <c r="O94" s="125">
        <f>K94*N94</f>
        <v>0</v>
      </c>
    </row>
    <row r="95" spans="1:15" s="94" customFormat="1" ht="13.5" customHeight="1" x14ac:dyDescent="0.2">
      <c r="A95" s="105">
        <f t="shared" ref="A95:A102" si="5">A94+1</f>
        <v>72</v>
      </c>
      <c r="B95" s="235"/>
      <c r="C95" s="235"/>
      <c r="D95" s="236"/>
      <c r="E95" s="236"/>
      <c r="F95" s="236"/>
      <c r="G95" s="222" t="s">
        <v>15</v>
      </c>
      <c r="H95" s="222"/>
      <c r="I95" s="222"/>
      <c r="J95" s="222"/>
      <c r="K95" s="115">
        <v>0.4</v>
      </c>
      <c r="L95" s="118"/>
      <c r="M95" s="119" t="s">
        <v>3</v>
      </c>
      <c r="N95" s="274"/>
      <c r="O95" s="125">
        <f>K95*N95</f>
        <v>0</v>
      </c>
    </row>
    <row r="96" spans="1:15" s="94" customFormat="1" ht="13.5" customHeight="1" x14ac:dyDescent="0.2">
      <c r="A96" s="105">
        <f t="shared" si="5"/>
        <v>73</v>
      </c>
      <c r="B96" s="235"/>
      <c r="C96" s="235"/>
      <c r="D96" s="236"/>
      <c r="E96" s="236"/>
      <c r="F96" s="236"/>
      <c r="G96" s="222" t="s">
        <v>146</v>
      </c>
      <c r="H96" s="222"/>
      <c r="I96" s="222"/>
      <c r="J96" s="222"/>
      <c r="K96" s="115">
        <v>0.4</v>
      </c>
      <c r="L96" s="118"/>
      <c r="M96" s="119" t="s">
        <v>3</v>
      </c>
      <c r="N96" s="274"/>
      <c r="O96" s="125">
        <f>K96*N96</f>
        <v>0</v>
      </c>
    </row>
    <row r="97" spans="1:15" s="95" customFormat="1" ht="13.5" customHeight="1" x14ac:dyDescent="0.2">
      <c r="A97" s="105">
        <f t="shared" si="5"/>
        <v>74</v>
      </c>
      <c r="B97" s="235"/>
      <c r="C97" s="235"/>
      <c r="D97" s="236"/>
      <c r="E97" s="236"/>
      <c r="F97" s="236"/>
      <c r="G97" s="236" t="s">
        <v>16</v>
      </c>
      <c r="H97" s="236"/>
      <c r="I97" s="236"/>
      <c r="J97" s="236"/>
      <c r="K97" s="115">
        <v>0.4</v>
      </c>
      <c r="L97" s="118"/>
      <c r="M97" s="119" t="s">
        <v>3</v>
      </c>
      <c r="N97" s="274"/>
      <c r="O97" s="125">
        <f t="shared" ref="O97:O102" si="6">K97*N97</f>
        <v>0</v>
      </c>
    </row>
    <row r="98" spans="1:15" s="95" customFormat="1" ht="13.5" customHeight="1" x14ac:dyDescent="0.2">
      <c r="A98" s="105">
        <f t="shared" si="5"/>
        <v>75</v>
      </c>
      <c r="B98" s="235"/>
      <c r="C98" s="235"/>
      <c r="D98" s="236"/>
      <c r="E98" s="236"/>
      <c r="F98" s="236"/>
      <c r="G98" s="236" t="s">
        <v>17</v>
      </c>
      <c r="H98" s="236"/>
      <c r="I98" s="236"/>
      <c r="J98" s="236"/>
      <c r="K98" s="115">
        <v>0.4</v>
      </c>
      <c r="L98" s="118"/>
      <c r="M98" s="119" t="s">
        <v>3</v>
      </c>
      <c r="N98" s="274"/>
      <c r="O98" s="125">
        <f t="shared" si="6"/>
        <v>0</v>
      </c>
    </row>
    <row r="99" spans="1:15" s="95" customFormat="1" ht="13.5" customHeight="1" x14ac:dyDescent="0.2">
      <c r="A99" s="105">
        <f t="shared" si="5"/>
        <v>76</v>
      </c>
      <c r="B99" s="235"/>
      <c r="C99" s="235"/>
      <c r="D99" s="236"/>
      <c r="E99" s="236"/>
      <c r="F99" s="236"/>
      <c r="G99" s="236" t="s">
        <v>18</v>
      </c>
      <c r="H99" s="236"/>
      <c r="I99" s="236"/>
      <c r="J99" s="236"/>
      <c r="K99" s="115">
        <v>0.4</v>
      </c>
      <c r="L99" s="118"/>
      <c r="M99" s="119" t="s">
        <v>3</v>
      </c>
      <c r="N99" s="274"/>
      <c r="O99" s="125">
        <f t="shared" si="6"/>
        <v>0</v>
      </c>
    </row>
    <row r="100" spans="1:15" s="95" customFormat="1" ht="13.5" customHeight="1" x14ac:dyDescent="0.2">
      <c r="A100" s="105">
        <f t="shared" si="5"/>
        <v>77</v>
      </c>
      <c r="B100" s="235"/>
      <c r="C100" s="235"/>
      <c r="D100" s="236"/>
      <c r="E100" s="236"/>
      <c r="F100" s="236"/>
      <c r="G100" s="222" t="s">
        <v>147</v>
      </c>
      <c r="H100" s="222"/>
      <c r="I100" s="222"/>
      <c r="J100" s="222"/>
      <c r="K100" s="115">
        <v>0.4</v>
      </c>
      <c r="L100" s="118"/>
      <c r="M100" s="119" t="s">
        <v>3</v>
      </c>
      <c r="N100" s="274"/>
      <c r="O100" s="125">
        <f t="shared" si="6"/>
        <v>0</v>
      </c>
    </row>
    <row r="101" spans="1:15" s="95" customFormat="1" ht="13.5" customHeight="1" x14ac:dyDescent="0.2">
      <c r="A101" s="105">
        <f t="shared" si="5"/>
        <v>78</v>
      </c>
      <c r="B101" s="235"/>
      <c r="C101" s="235"/>
      <c r="D101" s="236"/>
      <c r="E101" s="236"/>
      <c r="F101" s="236"/>
      <c r="G101" s="222" t="s">
        <v>19</v>
      </c>
      <c r="H101" s="222"/>
      <c r="I101" s="222"/>
      <c r="J101" s="222"/>
      <c r="K101" s="115">
        <v>0.4</v>
      </c>
      <c r="L101" s="118"/>
      <c r="M101" s="119" t="s">
        <v>3</v>
      </c>
      <c r="N101" s="274"/>
      <c r="O101" s="125">
        <f t="shared" si="6"/>
        <v>0</v>
      </c>
    </row>
    <row r="102" spans="1:15" s="95" customFormat="1" ht="13.5" customHeight="1" x14ac:dyDescent="0.2">
      <c r="A102" s="105">
        <f t="shared" si="5"/>
        <v>79</v>
      </c>
      <c r="B102" s="235"/>
      <c r="C102" s="235"/>
      <c r="D102" s="236"/>
      <c r="E102" s="236"/>
      <c r="F102" s="236"/>
      <c r="G102" s="222" t="s">
        <v>148</v>
      </c>
      <c r="H102" s="222"/>
      <c r="I102" s="222"/>
      <c r="J102" s="222"/>
      <c r="K102" s="115">
        <v>0.5</v>
      </c>
      <c r="L102" s="118"/>
      <c r="M102" s="119" t="s">
        <v>3</v>
      </c>
      <c r="N102" s="274"/>
      <c r="O102" s="125">
        <f t="shared" si="6"/>
        <v>0</v>
      </c>
    </row>
    <row r="103" spans="1:15" s="95" customFormat="1" ht="16.5" customHeight="1" x14ac:dyDescent="0.3">
      <c r="A103" s="103"/>
      <c r="B103" s="230"/>
      <c r="C103" s="230"/>
      <c r="D103" s="230"/>
      <c r="E103" s="230"/>
      <c r="F103" s="231" t="s">
        <v>149</v>
      </c>
      <c r="G103" s="231"/>
      <c r="H103" s="231"/>
      <c r="I103" s="231"/>
      <c r="J103" s="231"/>
      <c r="K103" s="231"/>
      <c r="L103" s="231"/>
      <c r="M103" s="231"/>
      <c r="N103" s="233">
        <f>SUM(O94:O102)</f>
        <v>0</v>
      </c>
      <c r="O103" s="234"/>
    </row>
    <row r="104" spans="1:15" s="95" customFormat="1" ht="16.5" x14ac:dyDescent="0.3">
      <c r="A104" s="103"/>
      <c r="B104" s="103"/>
      <c r="C104" s="103"/>
      <c r="D104" s="103"/>
      <c r="E104" s="103"/>
      <c r="F104" s="121"/>
      <c r="G104" s="122"/>
      <c r="H104" s="121"/>
      <c r="I104" s="121"/>
      <c r="J104" s="121"/>
      <c r="K104" s="121"/>
      <c r="L104" s="121"/>
      <c r="M104" s="121"/>
      <c r="N104" s="123"/>
      <c r="O104" s="124"/>
    </row>
    <row r="105" spans="1:15" s="95" customFormat="1" ht="37.5" customHeight="1" x14ac:dyDescent="0.2">
      <c r="A105" s="104" t="s">
        <v>58</v>
      </c>
      <c r="B105" s="210" t="s">
        <v>62</v>
      </c>
      <c r="C105" s="211"/>
      <c r="D105" s="210" t="s">
        <v>63</v>
      </c>
      <c r="E105" s="212"/>
      <c r="F105" s="211"/>
      <c r="G105" s="213" t="s">
        <v>64</v>
      </c>
      <c r="H105" s="214"/>
      <c r="I105" s="214"/>
      <c r="J105" s="214"/>
      <c r="K105" s="110" t="s">
        <v>65</v>
      </c>
      <c r="L105" s="215" t="s">
        <v>66</v>
      </c>
      <c r="M105" s="216"/>
      <c r="N105" s="104" t="s">
        <v>67</v>
      </c>
      <c r="O105" s="111" t="s">
        <v>68</v>
      </c>
    </row>
    <row r="106" spans="1:15" s="95" customFormat="1" ht="12.75" customHeight="1" x14ac:dyDescent="0.2">
      <c r="A106" s="101"/>
      <c r="B106" s="242"/>
      <c r="C106" s="242"/>
      <c r="D106" s="112"/>
      <c r="E106" s="112"/>
      <c r="F106" s="220" t="s">
        <v>173</v>
      </c>
      <c r="G106" s="220"/>
      <c r="H106" s="220"/>
      <c r="I106" s="220"/>
      <c r="J106" s="220"/>
      <c r="K106" s="220"/>
      <c r="L106" s="113"/>
      <c r="M106" s="113"/>
      <c r="N106" s="114"/>
      <c r="O106" s="114"/>
    </row>
    <row r="107" spans="1:15" s="95" customFormat="1" ht="15" customHeight="1" x14ac:dyDescent="0.2">
      <c r="A107" s="105">
        <f>A102+1</f>
        <v>80</v>
      </c>
      <c r="B107" s="235"/>
      <c r="C107" s="235"/>
      <c r="D107" s="236"/>
      <c r="E107" s="236"/>
      <c r="F107" s="236"/>
      <c r="G107" s="222" t="s">
        <v>150</v>
      </c>
      <c r="H107" s="222"/>
      <c r="I107" s="222"/>
      <c r="J107" s="222"/>
      <c r="K107" s="115">
        <v>10.4</v>
      </c>
      <c r="L107" s="114"/>
      <c r="M107" s="119" t="s">
        <v>137</v>
      </c>
      <c r="N107" s="274"/>
      <c r="O107" s="125">
        <f>K107*N107</f>
        <v>0</v>
      </c>
    </row>
    <row r="108" spans="1:15" s="95" customFormat="1" ht="16.5" customHeight="1" x14ac:dyDescent="0.3">
      <c r="A108" s="103"/>
      <c r="B108" s="230"/>
      <c r="C108" s="230"/>
      <c r="D108" s="230"/>
      <c r="E108" s="230"/>
      <c r="F108" s="231" t="s">
        <v>174</v>
      </c>
      <c r="G108" s="231"/>
      <c r="H108" s="231"/>
      <c r="I108" s="231"/>
      <c r="J108" s="231"/>
      <c r="K108" s="231"/>
      <c r="L108" s="231"/>
      <c r="M108" s="231"/>
      <c r="N108" s="233">
        <f>SUM(O107)</f>
        <v>0</v>
      </c>
      <c r="O108" s="234"/>
    </row>
    <row r="109" spans="1:15" s="95" customFormat="1" ht="16.5" x14ac:dyDescent="0.3">
      <c r="A109" s="103"/>
      <c r="B109" s="103"/>
      <c r="C109" s="103"/>
      <c r="D109" s="103"/>
      <c r="E109" s="103"/>
      <c r="F109" s="121"/>
      <c r="G109" s="122"/>
      <c r="H109" s="121"/>
      <c r="I109" s="121"/>
      <c r="J109" s="121"/>
      <c r="K109" s="121"/>
      <c r="L109" s="121"/>
      <c r="M109" s="121"/>
      <c r="N109" s="123"/>
      <c r="O109" s="124"/>
    </row>
    <row r="110" spans="1:15" s="95" customFormat="1" ht="37.5" customHeight="1" x14ac:dyDescent="0.2">
      <c r="A110" s="104" t="s">
        <v>58</v>
      </c>
      <c r="B110" s="210" t="s">
        <v>62</v>
      </c>
      <c r="C110" s="211"/>
      <c r="D110" s="210" t="s">
        <v>63</v>
      </c>
      <c r="E110" s="212"/>
      <c r="F110" s="211"/>
      <c r="G110" s="213" t="s">
        <v>64</v>
      </c>
      <c r="H110" s="214"/>
      <c r="I110" s="214"/>
      <c r="J110" s="214"/>
      <c r="K110" s="110" t="s">
        <v>65</v>
      </c>
      <c r="L110" s="215" t="s">
        <v>66</v>
      </c>
      <c r="M110" s="216"/>
      <c r="N110" s="104" t="s">
        <v>67</v>
      </c>
      <c r="O110" s="111" t="s">
        <v>68</v>
      </c>
    </row>
    <row r="111" spans="1:15" s="95" customFormat="1" ht="12.75" customHeight="1" x14ac:dyDescent="0.2">
      <c r="A111" s="101"/>
      <c r="B111" s="242"/>
      <c r="C111" s="242"/>
      <c r="D111" s="112"/>
      <c r="E111" s="112"/>
      <c r="F111" s="220" t="s">
        <v>175</v>
      </c>
      <c r="G111" s="220"/>
      <c r="H111" s="220"/>
      <c r="I111" s="220"/>
      <c r="J111" s="220"/>
      <c r="K111" s="220"/>
      <c r="L111" s="113"/>
      <c r="M111" s="113"/>
      <c r="N111" s="114"/>
      <c r="O111" s="114"/>
    </row>
    <row r="112" spans="1:15" s="95" customFormat="1" ht="15" customHeight="1" x14ac:dyDescent="0.2">
      <c r="A112" s="105">
        <f>A107+1</f>
        <v>81</v>
      </c>
      <c r="B112" s="235"/>
      <c r="C112" s="235"/>
      <c r="D112" s="236"/>
      <c r="E112" s="236"/>
      <c r="F112" s="236"/>
      <c r="G112" s="222" t="s">
        <v>151</v>
      </c>
      <c r="H112" s="222"/>
      <c r="I112" s="222"/>
      <c r="J112" s="222"/>
      <c r="K112" s="115">
        <f>2*K86</f>
        <v>42</v>
      </c>
      <c r="L112" s="114"/>
      <c r="M112" s="119" t="s">
        <v>137</v>
      </c>
      <c r="N112" s="274"/>
      <c r="O112" s="125">
        <f>K112*N112</f>
        <v>0</v>
      </c>
    </row>
    <row r="113" spans="1:15" s="95" customFormat="1" ht="16.5" customHeight="1" x14ac:dyDescent="0.3">
      <c r="A113" s="103"/>
      <c r="B113" s="230"/>
      <c r="C113" s="230"/>
      <c r="D113" s="230"/>
      <c r="E113" s="230"/>
      <c r="F113" s="231" t="s">
        <v>178</v>
      </c>
      <c r="G113" s="231"/>
      <c r="H113" s="231"/>
      <c r="I113" s="231"/>
      <c r="J113" s="231"/>
      <c r="K113" s="231"/>
      <c r="L113" s="231"/>
      <c r="M113" s="231"/>
      <c r="N113" s="233">
        <f>SUM(O112)</f>
        <v>0</v>
      </c>
      <c r="O113" s="234"/>
    </row>
    <row r="114" spans="1:15" s="95" customFormat="1" ht="16.5" x14ac:dyDescent="0.3">
      <c r="A114" s="103"/>
      <c r="B114" s="103"/>
      <c r="C114" s="103"/>
      <c r="D114" s="103"/>
      <c r="E114" s="103"/>
      <c r="F114" s="121"/>
      <c r="G114" s="122"/>
      <c r="H114" s="121"/>
      <c r="I114" s="121"/>
      <c r="J114" s="121"/>
      <c r="K114" s="121"/>
      <c r="L114" s="121"/>
      <c r="M114" s="121"/>
      <c r="N114" s="123"/>
      <c r="O114" s="124"/>
    </row>
    <row r="115" spans="1:15" s="95" customFormat="1" ht="37.5" customHeight="1" x14ac:dyDescent="0.2">
      <c r="A115" s="104" t="s">
        <v>58</v>
      </c>
      <c r="B115" s="210" t="s">
        <v>62</v>
      </c>
      <c r="C115" s="211"/>
      <c r="D115" s="210" t="s">
        <v>63</v>
      </c>
      <c r="E115" s="212"/>
      <c r="F115" s="211"/>
      <c r="G115" s="213" t="s">
        <v>64</v>
      </c>
      <c r="H115" s="214"/>
      <c r="I115" s="214"/>
      <c r="J115" s="214"/>
      <c r="K115" s="110" t="s">
        <v>65</v>
      </c>
      <c r="L115" s="215" t="s">
        <v>66</v>
      </c>
      <c r="M115" s="216"/>
      <c r="N115" s="104" t="s">
        <v>67</v>
      </c>
      <c r="O115" s="111" t="s">
        <v>68</v>
      </c>
    </row>
    <row r="116" spans="1:15" s="95" customFormat="1" ht="12.75" customHeight="1" x14ac:dyDescent="0.2">
      <c r="A116" s="101"/>
      <c r="B116" s="242"/>
      <c r="C116" s="242"/>
      <c r="D116" s="112"/>
      <c r="E116" s="112"/>
      <c r="F116" s="220" t="s">
        <v>176</v>
      </c>
      <c r="G116" s="220"/>
      <c r="H116" s="220"/>
      <c r="I116" s="220"/>
      <c r="J116" s="220"/>
      <c r="K116" s="220"/>
      <c r="L116" s="113"/>
      <c r="M116" s="113"/>
      <c r="N116" s="114"/>
      <c r="O116" s="114"/>
    </row>
    <row r="117" spans="1:15" s="95" customFormat="1" ht="13.5" customHeight="1" x14ac:dyDescent="0.2">
      <c r="A117" s="105">
        <f>A112+1</f>
        <v>82</v>
      </c>
      <c r="B117" s="235"/>
      <c r="C117" s="235"/>
      <c r="D117" s="236"/>
      <c r="E117" s="236"/>
      <c r="F117" s="236"/>
      <c r="G117" s="222" t="s">
        <v>153</v>
      </c>
      <c r="H117" s="222"/>
      <c r="I117" s="222"/>
      <c r="J117" s="222"/>
      <c r="K117" s="115">
        <v>1</v>
      </c>
      <c r="L117" s="114"/>
      <c r="M117" s="119" t="s">
        <v>6</v>
      </c>
      <c r="N117" s="274"/>
      <c r="O117" s="125">
        <f>K117*N117</f>
        <v>0</v>
      </c>
    </row>
    <row r="118" spans="1:15" s="95" customFormat="1" ht="16.5" customHeight="1" x14ac:dyDescent="0.3">
      <c r="A118" s="103"/>
      <c r="B118" s="230"/>
      <c r="C118" s="230"/>
      <c r="D118" s="230"/>
      <c r="E118" s="230"/>
      <c r="F118" s="231" t="s">
        <v>177</v>
      </c>
      <c r="G118" s="231"/>
      <c r="H118" s="231"/>
      <c r="I118" s="231"/>
      <c r="J118" s="231"/>
      <c r="K118" s="231"/>
      <c r="L118" s="231"/>
      <c r="M118" s="231"/>
      <c r="N118" s="233">
        <f>SUM(O117)</f>
        <v>0</v>
      </c>
      <c r="O118" s="234"/>
    </row>
    <row r="119" spans="1:15" s="95" customFormat="1" ht="16.5" x14ac:dyDescent="0.3">
      <c r="A119" s="103"/>
      <c r="B119" s="103"/>
      <c r="C119" s="103"/>
      <c r="D119" s="103"/>
      <c r="E119" s="103"/>
      <c r="F119" s="121"/>
      <c r="G119" s="122"/>
      <c r="H119" s="121"/>
      <c r="I119" s="121"/>
      <c r="J119" s="121"/>
      <c r="K119" s="121"/>
      <c r="L119" s="121"/>
      <c r="M119" s="121"/>
      <c r="N119" s="123"/>
      <c r="O119" s="124"/>
    </row>
    <row r="120" spans="1:15" s="95" customFormat="1" ht="37.5" customHeight="1" x14ac:dyDescent="0.2">
      <c r="A120" s="104" t="s">
        <v>58</v>
      </c>
      <c r="B120" s="210" t="s">
        <v>62</v>
      </c>
      <c r="C120" s="211"/>
      <c r="D120" s="210" t="s">
        <v>63</v>
      </c>
      <c r="E120" s="212"/>
      <c r="F120" s="211"/>
      <c r="G120" s="213" t="s">
        <v>64</v>
      </c>
      <c r="H120" s="214"/>
      <c r="I120" s="214"/>
      <c r="J120" s="214"/>
      <c r="K120" s="110" t="s">
        <v>65</v>
      </c>
      <c r="L120" s="215" t="s">
        <v>66</v>
      </c>
      <c r="M120" s="216"/>
      <c r="N120" s="104" t="s">
        <v>67</v>
      </c>
      <c r="O120" s="111" t="s">
        <v>68</v>
      </c>
    </row>
    <row r="121" spans="1:15" s="95" customFormat="1" ht="12.75" customHeight="1" x14ac:dyDescent="0.2">
      <c r="A121" s="101"/>
      <c r="B121" s="242"/>
      <c r="C121" s="242"/>
      <c r="D121" s="112"/>
      <c r="E121" s="112"/>
      <c r="F121" s="220" t="s">
        <v>183</v>
      </c>
      <c r="G121" s="220"/>
      <c r="H121" s="220"/>
      <c r="I121" s="220"/>
      <c r="J121" s="220"/>
      <c r="K121" s="220"/>
      <c r="L121" s="113"/>
      <c r="M121" s="113"/>
      <c r="N121" s="114"/>
      <c r="O121" s="114"/>
    </row>
    <row r="122" spans="1:15" s="95" customFormat="1" ht="13.5" customHeight="1" x14ac:dyDescent="0.2">
      <c r="A122" s="105">
        <f>A117+1</f>
        <v>83</v>
      </c>
      <c r="B122" s="235"/>
      <c r="C122" s="235"/>
      <c r="D122" s="236"/>
      <c r="E122" s="236"/>
      <c r="F122" s="236"/>
      <c r="G122" s="222" t="s">
        <v>154</v>
      </c>
      <c r="H122" s="222"/>
      <c r="I122" s="222"/>
      <c r="J122" s="222"/>
      <c r="K122" s="115">
        <v>1</v>
      </c>
      <c r="L122" s="114"/>
      <c r="M122" s="119" t="s">
        <v>13</v>
      </c>
      <c r="N122" s="274"/>
      <c r="O122" s="125">
        <f>K122*N122</f>
        <v>0</v>
      </c>
    </row>
    <row r="123" spans="1:15" s="95" customFormat="1" ht="16.5" customHeight="1" x14ac:dyDescent="0.3">
      <c r="A123" s="103"/>
      <c r="B123" s="230"/>
      <c r="C123" s="230"/>
      <c r="D123" s="230"/>
      <c r="E123" s="230"/>
      <c r="F123" s="231" t="s">
        <v>182</v>
      </c>
      <c r="G123" s="231"/>
      <c r="H123" s="231"/>
      <c r="I123" s="231"/>
      <c r="J123" s="231"/>
      <c r="K123" s="231"/>
      <c r="L123" s="231"/>
      <c r="M123" s="231"/>
      <c r="N123" s="233">
        <f>SUM(O122)</f>
        <v>0</v>
      </c>
      <c r="O123" s="234"/>
    </row>
    <row r="124" spans="1:15" s="95" customFormat="1" ht="16.5" x14ac:dyDescent="0.3">
      <c r="A124" s="103"/>
      <c r="B124" s="103"/>
      <c r="C124" s="103"/>
      <c r="D124" s="103"/>
      <c r="E124" s="103"/>
      <c r="F124" s="121"/>
      <c r="G124" s="122"/>
      <c r="H124" s="121"/>
      <c r="I124" s="121"/>
      <c r="J124" s="121"/>
      <c r="K124" s="121"/>
      <c r="L124" s="121"/>
      <c r="M124" s="121"/>
      <c r="N124" s="123"/>
      <c r="O124" s="124"/>
    </row>
    <row r="125" spans="1:15" s="95" customFormat="1" ht="16.5" x14ac:dyDescent="0.3">
      <c r="A125" s="106" t="s">
        <v>59</v>
      </c>
      <c r="B125" s="109"/>
      <c r="C125" s="109"/>
      <c r="D125" s="109"/>
      <c r="E125" s="109"/>
      <c r="F125" s="109"/>
      <c r="G125" s="126"/>
      <c r="H125" s="109"/>
      <c r="I125" s="109"/>
      <c r="J125" s="109"/>
      <c r="K125" s="109"/>
      <c r="L125" s="109"/>
      <c r="M125" s="109"/>
      <c r="N125" s="166">
        <f>N54+N80+N90+N103+N108+N113+N118+N123</f>
        <v>0</v>
      </c>
      <c r="O125" s="167"/>
    </row>
    <row r="126" spans="1:15" s="95" customFormat="1" ht="12.75" x14ac:dyDescent="0.2">
      <c r="A126" s="107" t="s">
        <v>60</v>
      </c>
      <c r="B126" s="109"/>
      <c r="C126" s="109"/>
      <c r="D126" s="109"/>
      <c r="E126" s="109"/>
      <c r="F126" s="109"/>
      <c r="G126" s="126"/>
      <c r="H126" s="109"/>
      <c r="I126" s="109"/>
      <c r="J126" s="109"/>
      <c r="K126" s="109"/>
      <c r="L126" s="109"/>
      <c r="M126" s="109"/>
      <c r="N126" s="109"/>
      <c r="O126" s="109"/>
    </row>
    <row r="127" spans="1:15" s="95" customFormat="1" ht="12.75" x14ac:dyDescent="0.2">
      <c r="A127" s="108" t="s">
        <v>61</v>
      </c>
      <c r="B127" s="109"/>
      <c r="C127" s="109"/>
      <c r="D127" s="109"/>
      <c r="E127" s="109"/>
      <c r="F127" s="109"/>
      <c r="G127" s="126"/>
      <c r="H127" s="109"/>
      <c r="I127" s="109"/>
      <c r="J127" s="109"/>
      <c r="K127" s="109"/>
      <c r="L127" s="109"/>
      <c r="M127" s="109"/>
      <c r="N127" s="109"/>
      <c r="O127" s="109"/>
    </row>
    <row r="128" spans="1:15" s="95" customFormat="1" ht="12.75" x14ac:dyDescent="0.2">
      <c r="A128" s="109"/>
      <c r="B128" s="109"/>
      <c r="C128" s="109"/>
      <c r="D128" s="109"/>
      <c r="E128" s="109"/>
      <c r="F128" s="109"/>
      <c r="G128" s="126"/>
      <c r="H128" s="109"/>
      <c r="I128" s="109"/>
      <c r="J128" s="109"/>
      <c r="K128" s="109"/>
      <c r="L128" s="109"/>
      <c r="M128" s="109"/>
      <c r="N128" s="109"/>
      <c r="O128" s="109"/>
    </row>
    <row r="129" spans="1:15" s="95" customFormat="1" ht="13.5" customHeight="1" x14ac:dyDescent="0.25">
      <c r="A129" s="105">
        <f>A122+1</f>
        <v>84</v>
      </c>
      <c r="B129" s="235"/>
      <c r="C129" s="235"/>
      <c r="D129" s="236"/>
      <c r="E129" s="236"/>
      <c r="F129" s="236"/>
      <c r="G129" s="241" t="s">
        <v>155</v>
      </c>
      <c r="H129" s="241"/>
      <c r="I129" s="241"/>
      <c r="J129" s="241"/>
      <c r="K129" s="127">
        <v>0</v>
      </c>
      <c r="L129" s="114"/>
      <c r="M129" s="128" t="s">
        <v>156</v>
      </c>
      <c r="N129" s="125">
        <f>N125</f>
        <v>0</v>
      </c>
      <c r="O129" s="125">
        <f>K129*N129</f>
        <v>0</v>
      </c>
    </row>
    <row r="130" spans="1:15" s="95" customFormat="1" ht="13.5" customHeight="1" x14ac:dyDescent="0.25">
      <c r="A130" s="105">
        <f>A129+1</f>
        <v>85</v>
      </c>
      <c r="B130" s="235"/>
      <c r="C130" s="235"/>
      <c r="D130" s="236"/>
      <c r="E130" s="236"/>
      <c r="F130" s="236"/>
      <c r="G130" s="241" t="s">
        <v>157</v>
      </c>
      <c r="H130" s="241"/>
      <c r="I130" s="241"/>
      <c r="J130" s="241"/>
      <c r="K130" s="127">
        <v>0</v>
      </c>
      <c r="L130" s="114"/>
      <c r="M130" s="128" t="s">
        <v>156</v>
      </c>
      <c r="N130" s="125">
        <f>N129</f>
        <v>0</v>
      </c>
      <c r="O130" s="125">
        <f>K130*N130</f>
        <v>0</v>
      </c>
    </row>
    <row r="131" spans="1:15" s="95" customFormat="1" ht="13.5" customHeight="1" x14ac:dyDescent="0.25">
      <c r="A131" s="105">
        <f>A130+1</f>
        <v>86</v>
      </c>
      <c r="B131" s="235"/>
      <c r="C131" s="235"/>
      <c r="D131" s="236"/>
      <c r="E131" s="236"/>
      <c r="F131" s="236"/>
      <c r="G131" s="241" t="s">
        <v>158</v>
      </c>
      <c r="H131" s="241"/>
      <c r="I131" s="241"/>
      <c r="J131" s="241"/>
      <c r="K131" s="127">
        <v>0</v>
      </c>
      <c r="L131" s="114"/>
      <c r="M131" s="128" t="s">
        <v>156</v>
      </c>
      <c r="N131" s="125">
        <f>N130</f>
        <v>0</v>
      </c>
      <c r="O131" s="125">
        <f>K131*N131</f>
        <v>0</v>
      </c>
    </row>
    <row r="132" spans="1:15" s="95" customFormat="1" ht="13.5" customHeight="1" x14ac:dyDescent="0.25">
      <c r="A132" s="105">
        <f>A131+1</f>
        <v>87</v>
      </c>
      <c r="B132" s="235"/>
      <c r="C132" s="235"/>
      <c r="D132" s="236"/>
      <c r="E132" s="236"/>
      <c r="F132" s="236"/>
      <c r="G132" s="241" t="s">
        <v>159</v>
      </c>
      <c r="H132" s="241"/>
      <c r="I132" s="241"/>
      <c r="J132" s="241"/>
      <c r="K132" s="127">
        <v>0</v>
      </c>
      <c r="L132" s="114"/>
      <c r="M132" s="128" t="s">
        <v>156</v>
      </c>
      <c r="N132" s="125">
        <f>N131</f>
        <v>0</v>
      </c>
      <c r="O132" s="125">
        <f>K132*N132</f>
        <v>0</v>
      </c>
    </row>
    <row r="133" spans="1:15" s="95" customFormat="1" ht="16.5" customHeight="1" x14ac:dyDescent="0.3">
      <c r="A133" s="103"/>
      <c r="B133" s="230"/>
      <c r="C133" s="230"/>
      <c r="D133" s="230"/>
      <c r="E133" s="230"/>
      <c r="F133" s="240" t="s">
        <v>160</v>
      </c>
      <c r="G133" s="240"/>
      <c r="H133" s="240"/>
      <c r="I133" s="240"/>
      <c r="J133" s="240"/>
      <c r="K133" s="240"/>
      <c r="L133" s="240"/>
      <c r="M133" s="240"/>
      <c r="N133" s="166">
        <f>SUM(O129:O132)</f>
        <v>0</v>
      </c>
      <c r="O133" s="167"/>
    </row>
    <row r="134" spans="1:15" s="95" customFormat="1" ht="16.5" x14ac:dyDescent="0.3">
      <c r="A134" s="103"/>
      <c r="B134" s="103"/>
      <c r="C134" s="103"/>
      <c r="D134" s="103"/>
      <c r="E134" s="103"/>
      <c r="F134" s="121"/>
      <c r="G134" s="122"/>
      <c r="H134" s="121"/>
      <c r="I134" s="121"/>
      <c r="J134" s="121"/>
      <c r="K134" s="121"/>
      <c r="L134" s="121"/>
      <c r="M134" s="121"/>
      <c r="N134" s="123"/>
      <c r="O134" s="124"/>
    </row>
    <row r="135" spans="1:15" s="95" customFormat="1" ht="16.5" x14ac:dyDescent="0.3">
      <c r="A135" s="129" t="s">
        <v>161</v>
      </c>
      <c r="B135" s="130"/>
      <c r="C135" s="130"/>
      <c r="D135" s="130"/>
      <c r="E135" s="130"/>
      <c r="F135" s="130"/>
      <c r="G135" s="131"/>
      <c r="H135" s="130"/>
      <c r="I135" s="130"/>
      <c r="J135" s="130"/>
      <c r="K135" s="130"/>
      <c r="L135" s="130"/>
      <c r="M135" s="130"/>
      <c r="N135" s="233">
        <f>N125+N133</f>
        <v>0</v>
      </c>
      <c r="O135" s="234"/>
    </row>
    <row r="136" spans="1:15" s="95" customFormat="1" ht="16.5" x14ac:dyDescent="0.3">
      <c r="A136" s="106"/>
      <c r="B136" s="109"/>
      <c r="C136" s="109"/>
      <c r="D136" s="109"/>
      <c r="E136" s="109"/>
      <c r="F136" s="109"/>
      <c r="G136" s="126"/>
      <c r="H136" s="109"/>
      <c r="I136" s="109"/>
      <c r="J136" s="109"/>
      <c r="K136" s="109"/>
      <c r="L136" s="109"/>
      <c r="M136" s="109"/>
      <c r="N136" s="123"/>
      <c r="O136" s="124"/>
    </row>
    <row r="137" spans="1:15" s="95" customFormat="1" ht="14.25" customHeight="1" x14ac:dyDescent="0.3">
      <c r="A137" s="105">
        <f>A132+1</f>
        <v>88</v>
      </c>
      <c r="B137" s="235"/>
      <c r="C137" s="235"/>
      <c r="D137" s="236"/>
      <c r="E137" s="236"/>
      <c r="F137" s="236"/>
      <c r="G137" s="239" t="s">
        <v>163</v>
      </c>
      <c r="H137" s="239"/>
      <c r="I137" s="239"/>
      <c r="J137" s="239"/>
      <c r="K137" s="127">
        <v>0</v>
      </c>
      <c r="L137" s="114"/>
      <c r="M137" s="132" t="s">
        <v>164</v>
      </c>
      <c r="N137" s="125"/>
      <c r="O137" s="125">
        <f>N137*0.2</f>
        <v>0</v>
      </c>
    </row>
    <row r="138" spans="1:15" s="95" customFormat="1" ht="16.5" x14ac:dyDescent="0.3">
      <c r="A138" s="133" t="s">
        <v>165</v>
      </c>
      <c r="B138" s="109"/>
      <c r="C138" s="109"/>
      <c r="D138" s="109"/>
      <c r="E138" s="109"/>
      <c r="F138" s="109"/>
      <c r="G138" s="126"/>
      <c r="H138" s="109"/>
      <c r="I138" s="109"/>
      <c r="J138" s="109"/>
      <c r="K138" s="109"/>
      <c r="L138" s="109"/>
      <c r="M138" s="109"/>
      <c r="N138" s="123"/>
      <c r="O138" s="124"/>
    </row>
  </sheetData>
  <mergeCells count="352">
    <mergeCell ref="B133:C133"/>
    <mergeCell ref="D133:E133"/>
    <mergeCell ref="F133:M133"/>
    <mergeCell ref="N135:O135"/>
    <mergeCell ref="B137:C137"/>
    <mergeCell ref="D137:F137"/>
    <mergeCell ref="G137:J137"/>
    <mergeCell ref="B131:C131"/>
    <mergeCell ref="D131:F131"/>
    <mergeCell ref="G131:J131"/>
    <mergeCell ref="B132:C132"/>
    <mergeCell ref="D132:F132"/>
    <mergeCell ref="G132:J132"/>
    <mergeCell ref="N123:O123"/>
    <mergeCell ref="B129:C129"/>
    <mergeCell ref="D129:F129"/>
    <mergeCell ref="G129:J129"/>
    <mergeCell ref="B130:C130"/>
    <mergeCell ref="D130:F130"/>
    <mergeCell ref="G130:J130"/>
    <mergeCell ref="B122:C122"/>
    <mergeCell ref="D122:F122"/>
    <mergeCell ref="G122:J122"/>
    <mergeCell ref="B123:C123"/>
    <mergeCell ref="D123:E123"/>
    <mergeCell ref="F123:M123"/>
    <mergeCell ref="N118:O118"/>
    <mergeCell ref="B120:C120"/>
    <mergeCell ref="D120:F120"/>
    <mergeCell ref="G120:J120"/>
    <mergeCell ref="L120:M120"/>
    <mergeCell ref="B121:C121"/>
    <mergeCell ref="F121:K121"/>
    <mergeCell ref="B117:C117"/>
    <mergeCell ref="D117:F117"/>
    <mergeCell ref="G117:J117"/>
    <mergeCell ref="B118:C118"/>
    <mergeCell ref="D118:E118"/>
    <mergeCell ref="F118:M118"/>
    <mergeCell ref="N113:O113"/>
    <mergeCell ref="B115:C115"/>
    <mergeCell ref="D115:F115"/>
    <mergeCell ref="G115:J115"/>
    <mergeCell ref="L115:M115"/>
    <mergeCell ref="B116:C116"/>
    <mergeCell ref="F116:K116"/>
    <mergeCell ref="B112:C112"/>
    <mergeCell ref="D112:F112"/>
    <mergeCell ref="G112:J112"/>
    <mergeCell ref="B113:C113"/>
    <mergeCell ref="D113:E113"/>
    <mergeCell ref="F113:M113"/>
    <mergeCell ref="N108:O108"/>
    <mergeCell ref="B110:C110"/>
    <mergeCell ref="D110:F110"/>
    <mergeCell ref="G110:J110"/>
    <mergeCell ref="L110:M110"/>
    <mergeCell ref="B111:C111"/>
    <mergeCell ref="F111:K111"/>
    <mergeCell ref="B107:C107"/>
    <mergeCell ref="D107:F107"/>
    <mergeCell ref="G107:J107"/>
    <mergeCell ref="B108:C108"/>
    <mergeCell ref="D108:E108"/>
    <mergeCell ref="F108:M108"/>
    <mergeCell ref="N103:O103"/>
    <mergeCell ref="B105:C105"/>
    <mergeCell ref="D105:F105"/>
    <mergeCell ref="G105:J105"/>
    <mergeCell ref="L105:M105"/>
    <mergeCell ref="B106:C106"/>
    <mergeCell ref="F106:K106"/>
    <mergeCell ref="B102:C102"/>
    <mergeCell ref="D102:F102"/>
    <mergeCell ref="G102:J102"/>
    <mergeCell ref="B103:C103"/>
    <mergeCell ref="D103:E103"/>
    <mergeCell ref="F103:M103"/>
    <mergeCell ref="B100:C100"/>
    <mergeCell ref="D100:F100"/>
    <mergeCell ref="G100:J100"/>
    <mergeCell ref="B101:C101"/>
    <mergeCell ref="D101:F101"/>
    <mergeCell ref="G101:J101"/>
    <mergeCell ref="B98:C98"/>
    <mergeCell ref="D98:F98"/>
    <mergeCell ref="G98:J98"/>
    <mergeCell ref="B99:C99"/>
    <mergeCell ref="D99:F99"/>
    <mergeCell ref="G99:J99"/>
    <mergeCell ref="B96:C96"/>
    <mergeCell ref="D96:F96"/>
    <mergeCell ref="G96:J96"/>
    <mergeCell ref="B97:C97"/>
    <mergeCell ref="D97:F97"/>
    <mergeCell ref="G97:J97"/>
    <mergeCell ref="B93:C93"/>
    <mergeCell ref="F93:K93"/>
    <mergeCell ref="B94:C94"/>
    <mergeCell ref="D94:F94"/>
    <mergeCell ref="G94:J94"/>
    <mergeCell ref="B95:C95"/>
    <mergeCell ref="D95:F95"/>
    <mergeCell ref="G95:J95"/>
    <mergeCell ref="B90:C90"/>
    <mergeCell ref="D90:E90"/>
    <mergeCell ref="F90:M90"/>
    <mergeCell ref="N90:O90"/>
    <mergeCell ref="B92:C92"/>
    <mergeCell ref="D92:F92"/>
    <mergeCell ref="G92:J92"/>
    <mergeCell ref="L92:M92"/>
    <mergeCell ref="B88:C88"/>
    <mergeCell ref="D88:F88"/>
    <mergeCell ref="G88:J88"/>
    <mergeCell ref="B89:C89"/>
    <mergeCell ref="D89:F89"/>
    <mergeCell ref="G89:J89"/>
    <mergeCell ref="B86:C86"/>
    <mergeCell ref="D86:F86"/>
    <mergeCell ref="G86:J86"/>
    <mergeCell ref="B87:C87"/>
    <mergeCell ref="D87:F87"/>
    <mergeCell ref="G87:J87"/>
    <mergeCell ref="B83:C83"/>
    <mergeCell ref="F83:K83"/>
    <mergeCell ref="B84:C84"/>
    <mergeCell ref="D84:F84"/>
    <mergeCell ref="G84:J84"/>
    <mergeCell ref="B85:C85"/>
    <mergeCell ref="D85:F85"/>
    <mergeCell ref="G85:J85"/>
    <mergeCell ref="B80:C80"/>
    <mergeCell ref="D80:E80"/>
    <mergeCell ref="F80:M80"/>
    <mergeCell ref="N80:O80"/>
    <mergeCell ref="B82:C82"/>
    <mergeCell ref="D82:F82"/>
    <mergeCell ref="G82:J82"/>
    <mergeCell ref="L82:M82"/>
    <mergeCell ref="B78:C78"/>
    <mergeCell ref="D78:F78"/>
    <mergeCell ref="G78:J78"/>
    <mergeCell ref="B79:C79"/>
    <mergeCell ref="D79:F79"/>
    <mergeCell ref="G79:J79"/>
    <mergeCell ref="B76:C76"/>
    <mergeCell ref="D76:F76"/>
    <mergeCell ref="G76:J76"/>
    <mergeCell ref="B77:C77"/>
    <mergeCell ref="D77:F77"/>
    <mergeCell ref="G77:J77"/>
    <mergeCell ref="B74:C74"/>
    <mergeCell ref="D74:F74"/>
    <mergeCell ref="G74:J74"/>
    <mergeCell ref="B75:C75"/>
    <mergeCell ref="D75:F75"/>
    <mergeCell ref="G75:J75"/>
    <mergeCell ref="B72:C72"/>
    <mergeCell ref="D72:F72"/>
    <mergeCell ref="G72:J72"/>
    <mergeCell ref="B73:C73"/>
    <mergeCell ref="D73:F73"/>
    <mergeCell ref="G73:J73"/>
    <mergeCell ref="B70:C70"/>
    <mergeCell ref="D70:F70"/>
    <mergeCell ref="G70:J70"/>
    <mergeCell ref="B71:C71"/>
    <mergeCell ref="D71:F71"/>
    <mergeCell ref="G71:J71"/>
    <mergeCell ref="B68:C68"/>
    <mergeCell ref="D68:F68"/>
    <mergeCell ref="G68:J68"/>
    <mergeCell ref="B69:C69"/>
    <mergeCell ref="D69:F69"/>
    <mergeCell ref="G69:J69"/>
    <mergeCell ref="B66:C66"/>
    <mergeCell ref="D66:F66"/>
    <mergeCell ref="G66:J66"/>
    <mergeCell ref="B67:C67"/>
    <mergeCell ref="D67:F67"/>
    <mergeCell ref="G67:J67"/>
    <mergeCell ref="B64:C64"/>
    <mergeCell ref="D64:F64"/>
    <mergeCell ref="G64:J64"/>
    <mergeCell ref="B65:C65"/>
    <mergeCell ref="D65:F65"/>
    <mergeCell ref="G65:J65"/>
    <mergeCell ref="B62:C62"/>
    <mergeCell ref="D62:F62"/>
    <mergeCell ref="G62:J62"/>
    <mergeCell ref="B63:C63"/>
    <mergeCell ref="D63:F63"/>
    <mergeCell ref="G63:J63"/>
    <mergeCell ref="B60:C60"/>
    <mergeCell ref="D60:F60"/>
    <mergeCell ref="G60:J60"/>
    <mergeCell ref="B61:C61"/>
    <mergeCell ref="D61:F61"/>
    <mergeCell ref="G61:J61"/>
    <mergeCell ref="B57:C57"/>
    <mergeCell ref="F57:K57"/>
    <mergeCell ref="B58:C58"/>
    <mergeCell ref="D58:F58"/>
    <mergeCell ref="G58:J58"/>
    <mergeCell ref="B59:C59"/>
    <mergeCell ref="D59:F59"/>
    <mergeCell ref="G59:J59"/>
    <mergeCell ref="B54:C54"/>
    <mergeCell ref="D54:E54"/>
    <mergeCell ref="F54:M54"/>
    <mergeCell ref="N54:O54"/>
    <mergeCell ref="B56:C56"/>
    <mergeCell ref="D56:F56"/>
    <mergeCell ref="G56:J56"/>
    <mergeCell ref="L56:M56"/>
    <mergeCell ref="B52:C52"/>
    <mergeCell ref="D52:F52"/>
    <mergeCell ref="G52:J52"/>
    <mergeCell ref="B53:C53"/>
    <mergeCell ref="D53:F53"/>
    <mergeCell ref="G53:J53"/>
    <mergeCell ref="B50:C50"/>
    <mergeCell ref="D50:F50"/>
    <mergeCell ref="G50:J50"/>
    <mergeCell ref="B51:C51"/>
    <mergeCell ref="D51:F51"/>
    <mergeCell ref="G51:J51"/>
    <mergeCell ref="B48:C48"/>
    <mergeCell ref="D48:F48"/>
    <mergeCell ref="G48:J48"/>
    <mergeCell ref="B49:C49"/>
    <mergeCell ref="D49:F49"/>
    <mergeCell ref="G49:J49"/>
    <mergeCell ref="B46:C46"/>
    <mergeCell ref="D46:F46"/>
    <mergeCell ref="G46:J46"/>
    <mergeCell ref="B47:C47"/>
    <mergeCell ref="D47:F47"/>
    <mergeCell ref="G47:J47"/>
    <mergeCell ref="B44:C44"/>
    <mergeCell ref="D44:F44"/>
    <mergeCell ref="G44:J44"/>
    <mergeCell ref="B45:C45"/>
    <mergeCell ref="D45:F45"/>
    <mergeCell ref="G45:J45"/>
    <mergeCell ref="B42:C42"/>
    <mergeCell ref="D42:F42"/>
    <mergeCell ref="G42:J42"/>
    <mergeCell ref="B43:C43"/>
    <mergeCell ref="D43:F43"/>
    <mergeCell ref="G43:J43"/>
    <mergeCell ref="B40:C40"/>
    <mergeCell ref="D40:F40"/>
    <mergeCell ref="G40:J40"/>
    <mergeCell ref="B41:C41"/>
    <mergeCell ref="D41:F41"/>
    <mergeCell ref="G41:J41"/>
    <mergeCell ref="B38:C38"/>
    <mergeCell ref="D38:F38"/>
    <mergeCell ref="G38:J38"/>
    <mergeCell ref="B39:C39"/>
    <mergeCell ref="D39:F39"/>
    <mergeCell ref="G39:J39"/>
    <mergeCell ref="B36:C36"/>
    <mergeCell ref="D36:F36"/>
    <mergeCell ref="G36:J36"/>
    <mergeCell ref="B37:C37"/>
    <mergeCell ref="D37:F37"/>
    <mergeCell ref="G37:J37"/>
    <mergeCell ref="B34:C34"/>
    <mergeCell ref="D34:F34"/>
    <mergeCell ref="G34:J34"/>
    <mergeCell ref="B35:C35"/>
    <mergeCell ref="D35:F35"/>
    <mergeCell ref="G35:J35"/>
    <mergeCell ref="B32:C32"/>
    <mergeCell ref="D32:F32"/>
    <mergeCell ref="G32:J32"/>
    <mergeCell ref="B33:C33"/>
    <mergeCell ref="D33:F33"/>
    <mergeCell ref="G33:J33"/>
    <mergeCell ref="B30:C30"/>
    <mergeCell ref="D30:F30"/>
    <mergeCell ref="G30:J30"/>
    <mergeCell ref="B31:C31"/>
    <mergeCell ref="D31:F31"/>
    <mergeCell ref="G31:J31"/>
    <mergeCell ref="B28:C28"/>
    <mergeCell ref="D28:F28"/>
    <mergeCell ref="G28:J28"/>
    <mergeCell ref="B29:C29"/>
    <mergeCell ref="D29:F29"/>
    <mergeCell ref="G29:J29"/>
    <mergeCell ref="B26:C26"/>
    <mergeCell ref="D26:F26"/>
    <mergeCell ref="G26:J26"/>
    <mergeCell ref="B27:C27"/>
    <mergeCell ref="D27:F27"/>
    <mergeCell ref="G27:J27"/>
    <mergeCell ref="B24:C24"/>
    <mergeCell ref="D24:F24"/>
    <mergeCell ref="G24:J24"/>
    <mergeCell ref="B25:C25"/>
    <mergeCell ref="D25:F25"/>
    <mergeCell ref="G25:J25"/>
    <mergeCell ref="B22:C22"/>
    <mergeCell ref="D22:F22"/>
    <mergeCell ref="G22:J22"/>
    <mergeCell ref="B23:C23"/>
    <mergeCell ref="D23:F23"/>
    <mergeCell ref="G23:J23"/>
    <mergeCell ref="B20:C20"/>
    <mergeCell ref="D20:F20"/>
    <mergeCell ref="G20:J20"/>
    <mergeCell ref="B21:C21"/>
    <mergeCell ref="D21:F21"/>
    <mergeCell ref="G21:J21"/>
    <mergeCell ref="B18:C18"/>
    <mergeCell ref="D18:F18"/>
    <mergeCell ref="G18:J18"/>
    <mergeCell ref="B19:C19"/>
    <mergeCell ref="D19:F19"/>
    <mergeCell ref="G19:J19"/>
    <mergeCell ref="B16:C16"/>
    <mergeCell ref="D16:F16"/>
    <mergeCell ref="G16:J16"/>
    <mergeCell ref="B17:C17"/>
    <mergeCell ref="D17:F17"/>
    <mergeCell ref="G17:J17"/>
    <mergeCell ref="B15:C15"/>
    <mergeCell ref="D15:F15"/>
    <mergeCell ref="G15:J15"/>
    <mergeCell ref="B11:C11"/>
    <mergeCell ref="F11:K11"/>
    <mergeCell ref="B12:C12"/>
    <mergeCell ref="D12:F12"/>
    <mergeCell ref="G12:J12"/>
    <mergeCell ref="B13:C13"/>
    <mergeCell ref="D13:F13"/>
    <mergeCell ref="G13:J13"/>
    <mergeCell ref="A1:O1"/>
    <mergeCell ref="D6:O6"/>
    <mergeCell ref="D8:G8"/>
    <mergeCell ref="B10:C10"/>
    <mergeCell ref="D10:F10"/>
    <mergeCell ref="G10:J10"/>
    <mergeCell ref="L10:M10"/>
    <mergeCell ref="B14:C14"/>
    <mergeCell ref="D14:F14"/>
    <mergeCell ref="G14:J14"/>
    <mergeCell ref="D7:M7"/>
  </mergeCells>
  <pageMargins left="0.39370078740157483" right="0.39370078740157483" top="0.78740157480314965" bottom="0.78740157480314965" header="0" footer="0"/>
  <pageSetup paperSize="9" scale="87" fitToHeight="100" orientation="portrait" blackAndWhite="1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workbookViewId="0">
      <pane ySplit="9" topLeftCell="A115" activePane="bottomLeft" state="frozenSplit"/>
      <selection pane="bottomLeft" activeCell="M142" sqref="M142"/>
    </sheetView>
  </sheetViews>
  <sheetFormatPr defaultColWidth="10.5" defaultRowHeight="10.5" x14ac:dyDescent="0.15"/>
  <cols>
    <col min="1" max="1" width="4.33203125" style="100" customWidth="1"/>
    <col min="2" max="2" width="8.6640625" style="100" customWidth="1"/>
    <col min="3" max="3" width="14.1640625" style="100" hidden="1" customWidth="1"/>
    <col min="4" max="4" width="4.33203125" style="96" customWidth="1"/>
    <col min="5" max="5" width="4.33203125" style="97" customWidth="1"/>
    <col min="6" max="6" width="4.33203125" style="98" customWidth="1"/>
    <col min="7" max="7" width="15" style="99" bestFit="1" customWidth="1"/>
    <col min="8" max="8" width="16.5" style="98" bestFit="1" customWidth="1"/>
    <col min="9" max="13" width="10.5" style="89"/>
    <col min="14" max="14" width="12.1640625" style="89" bestFit="1" customWidth="1"/>
    <col min="15" max="15" width="16.33203125" style="89" customWidth="1"/>
    <col min="16" max="16384" width="10.5" style="89"/>
  </cols>
  <sheetData>
    <row r="1" spans="1:15" s="83" customFormat="1" ht="18" x14ac:dyDescent="0.15">
      <c r="A1" s="237" t="s">
        <v>169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s="83" customFormat="1" ht="11.25" x14ac:dyDescent="0.2">
      <c r="A2" s="84" t="s">
        <v>7</v>
      </c>
      <c r="B2" s="84"/>
      <c r="C2" s="84"/>
      <c r="D2" s="85" t="s">
        <v>56</v>
      </c>
      <c r="E2" s="86"/>
      <c r="F2" s="87"/>
      <c r="G2" s="85"/>
      <c r="H2" s="85"/>
    </row>
    <row r="3" spans="1:15" s="83" customFormat="1" ht="11.25" x14ac:dyDescent="0.2">
      <c r="A3" s="84" t="s">
        <v>0</v>
      </c>
      <c r="B3" s="84"/>
      <c r="C3" s="84"/>
      <c r="D3" s="85" t="s">
        <v>168</v>
      </c>
      <c r="E3" s="86"/>
      <c r="F3" s="87"/>
      <c r="G3" s="85"/>
      <c r="H3" s="85"/>
    </row>
    <row r="4" spans="1:15" s="83" customFormat="1" ht="11.25" x14ac:dyDescent="0.2">
      <c r="A4" s="84"/>
      <c r="B4" s="84"/>
      <c r="C4" s="84"/>
      <c r="D4" s="88"/>
      <c r="E4" s="86"/>
      <c r="F4" s="87"/>
      <c r="G4" s="85"/>
      <c r="H4" s="85"/>
    </row>
    <row r="5" spans="1:15" s="83" customFormat="1" ht="11.25" x14ac:dyDescent="0.2">
      <c r="A5" s="85"/>
      <c r="B5" s="85"/>
      <c r="C5" s="85"/>
      <c r="D5" s="85"/>
      <c r="E5" s="86"/>
      <c r="F5" s="89"/>
      <c r="G5" s="85"/>
      <c r="H5" s="85"/>
    </row>
    <row r="6" spans="1:15" s="83" customFormat="1" ht="11.25" x14ac:dyDescent="0.2">
      <c r="A6" s="85" t="s">
        <v>1</v>
      </c>
      <c r="B6" s="85"/>
      <c r="C6" s="85"/>
      <c r="D6" s="238" t="s">
        <v>10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s="83" customFormat="1" ht="11.25" x14ac:dyDescent="0.2">
      <c r="A7" s="85" t="s">
        <v>2</v>
      </c>
      <c r="B7" s="85"/>
      <c r="C7" s="85"/>
      <c r="D7" s="217" t="s">
        <v>170</v>
      </c>
      <c r="E7" s="217"/>
      <c r="F7" s="217"/>
      <c r="G7" s="217"/>
      <c r="H7" s="217"/>
      <c r="I7" s="217"/>
      <c r="J7" s="217"/>
      <c r="K7" s="217"/>
      <c r="L7" s="217"/>
      <c r="M7" s="217"/>
      <c r="N7" s="90" t="s">
        <v>11</v>
      </c>
      <c r="O7" s="171" t="s">
        <v>170</v>
      </c>
    </row>
    <row r="8" spans="1:15" s="83" customFormat="1" ht="11.25" customHeight="1" x14ac:dyDescent="0.2">
      <c r="A8" s="85" t="s">
        <v>8</v>
      </c>
      <c r="B8" s="85"/>
      <c r="C8" s="85"/>
      <c r="D8" s="238" t="s">
        <v>9</v>
      </c>
      <c r="E8" s="238"/>
      <c r="F8" s="238"/>
      <c r="G8" s="238"/>
      <c r="N8" s="91" t="s">
        <v>12</v>
      </c>
      <c r="O8" s="172" t="s">
        <v>170</v>
      </c>
    </row>
    <row r="9" spans="1:15" s="83" customFormat="1" x14ac:dyDescent="0.2">
      <c r="A9" s="93"/>
      <c r="B9" s="93"/>
      <c r="C9" s="93"/>
      <c r="D9" s="92"/>
      <c r="E9" s="93"/>
      <c r="F9" s="89"/>
      <c r="G9" s="92"/>
      <c r="H9" s="92"/>
    </row>
    <row r="10" spans="1:15" s="83" customFormat="1" ht="38.25" x14ac:dyDescent="0.15">
      <c r="A10" s="104" t="s">
        <v>58</v>
      </c>
      <c r="B10" s="210" t="s">
        <v>62</v>
      </c>
      <c r="C10" s="211"/>
      <c r="D10" s="210" t="s">
        <v>63</v>
      </c>
      <c r="E10" s="212"/>
      <c r="F10" s="211"/>
      <c r="G10" s="213" t="s">
        <v>64</v>
      </c>
      <c r="H10" s="214"/>
      <c r="I10" s="214"/>
      <c r="J10" s="214"/>
      <c r="K10" s="110" t="s">
        <v>65</v>
      </c>
      <c r="L10" s="215" t="s">
        <v>66</v>
      </c>
      <c r="M10" s="216"/>
      <c r="N10" s="104" t="s">
        <v>67</v>
      </c>
      <c r="O10" s="111" t="s">
        <v>68</v>
      </c>
    </row>
    <row r="11" spans="1:15" s="83" customFormat="1" ht="12.75" customHeight="1" x14ac:dyDescent="0.2">
      <c r="A11" s="134"/>
      <c r="B11" s="246"/>
      <c r="C11" s="246"/>
      <c r="D11" s="135"/>
      <c r="E11" s="135"/>
      <c r="F11" s="245" t="s">
        <v>69</v>
      </c>
      <c r="G11" s="245"/>
      <c r="H11" s="245"/>
      <c r="I11" s="245"/>
      <c r="J11" s="245"/>
      <c r="K11" s="245"/>
      <c r="L11" s="136"/>
      <c r="M11" s="136"/>
      <c r="N11" s="137"/>
      <c r="O11" s="137"/>
    </row>
    <row r="12" spans="1:15" s="83" customFormat="1" ht="13.5" customHeight="1" x14ac:dyDescent="0.25">
      <c r="A12" s="138">
        <v>1</v>
      </c>
      <c r="B12" s="243"/>
      <c r="C12" s="243"/>
      <c r="D12" s="244"/>
      <c r="E12" s="244"/>
      <c r="F12" s="244"/>
      <c r="G12" s="247" t="s">
        <v>70</v>
      </c>
      <c r="H12" s="247"/>
      <c r="I12" s="247"/>
      <c r="J12" s="247"/>
      <c r="K12" s="139">
        <v>7</v>
      </c>
      <c r="L12" s="137"/>
      <c r="M12" s="140" t="s">
        <v>6</v>
      </c>
      <c r="N12" s="276"/>
      <c r="O12" s="141">
        <f>K12*N12</f>
        <v>0</v>
      </c>
    </row>
    <row r="13" spans="1:15" s="83" customFormat="1" ht="13.5" customHeight="1" x14ac:dyDescent="0.25">
      <c r="A13" s="138">
        <f>A12+1</f>
        <v>2</v>
      </c>
      <c r="B13" s="243"/>
      <c r="C13" s="243"/>
      <c r="D13" s="244"/>
      <c r="E13" s="244"/>
      <c r="F13" s="244"/>
      <c r="G13" s="245" t="s">
        <v>71</v>
      </c>
      <c r="H13" s="245"/>
      <c r="I13" s="245"/>
      <c r="J13" s="245"/>
      <c r="K13" s="139">
        <v>1</v>
      </c>
      <c r="L13" s="142"/>
      <c r="M13" s="143" t="s">
        <v>13</v>
      </c>
      <c r="N13" s="277"/>
      <c r="O13" s="141">
        <f t="shared" ref="O13:O53" si="0">K13*N13</f>
        <v>0</v>
      </c>
    </row>
    <row r="14" spans="1:15" s="94" customFormat="1" ht="13.5" customHeight="1" x14ac:dyDescent="0.25">
      <c r="A14" s="138">
        <f t="shared" ref="A14:A53" si="1">A13+1</f>
        <v>3</v>
      </c>
      <c r="B14" s="243"/>
      <c r="C14" s="243"/>
      <c r="D14" s="244"/>
      <c r="E14" s="244"/>
      <c r="F14" s="244"/>
      <c r="G14" s="245" t="s">
        <v>72</v>
      </c>
      <c r="H14" s="245"/>
      <c r="I14" s="245"/>
      <c r="J14" s="245"/>
      <c r="K14" s="139">
        <v>1</v>
      </c>
      <c r="L14" s="142"/>
      <c r="M14" s="143" t="s">
        <v>13</v>
      </c>
      <c r="N14" s="277"/>
      <c r="O14" s="141">
        <f t="shared" si="0"/>
        <v>0</v>
      </c>
    </row>
    <row r="15" spans="1:15" s="94" customFormat="1" ht="13.5" customHeight="1" x14ac:dyDescent="0.25">
      <c r="A15" s="138">
        <f t="shared" si="1"/>
        <v>4</v>
      </c>
      <c r="B15" s="243"/>
      <c r="C15" s="243"/>
      <c r="D15" s="244"/>
      <c r="E15" s="244"/>
      <c r="F15" s="244"/>
      <c r="G15" s="245" t="s">
        <v>73</v>
      </c>
      <c r="H15" s="245"/>
      <c r="I15" s="245"/>
      <c r="J15" s="245"/>
      <c r="K15" s="139">
        <v>1</v>
      </c>
      <c r="L15" s="142"/>
      <c r="M15" s="143" t="s">
        <v>13</v>
      </c>
      <c r="N15" s="277"/>
      <c r="O15" s="141">
        <f t="shared" si="0"/>
        <v>0</v>
      </c>
    </row>
    <row r="16" spans="1:15" s="94" customFormat="1" ht="13.5" customHeight="1" x14ac:dyDescent="0.25">
      <c r="A16" s="138">
        <f t="shared" si="1"/>
        <v>5</v>
      </c>
      <c r="B16" s="243"/>
      <c r="C16" s="243"/>
      <c r="D16" s="244"/>
      <c r="E16" s="244"/>
      <c r="F16" s="244"/>
      <c r="G16" s="245" t="s">
        <v>74</v>
      </c>
      <c r="H16" s="245"/>
      <c r="I16" s="245"/>
      <c r="J16" s="245"/>
      <c r="K16" s="139">
        <v>1</v>
      </c>
      <c r="L16" s="142"/>
      <c r="M16" s="140" t="s">
        <v>13</v>
      </c>
      <c r="N16" s="277"/>
      <c r="O16" s="141">
        <f t="shared" si="0"/>
        <v>0</v>
      </c>
    </row>
    <row r="17" spans="1:15" s="94" customFormat="1" ht="13.5" customHeight="1" x14ac:dyDescent="0.25">
      <c r="A17" s="138">
        <f t="shared" si="1"/>
        <v>6</v>
      </c>
      <c r="B17" s="243"/>
      <c r="C17" s="243"/>
      <c r="D17" s="244"/>
      <c r="E17" s="244"/>
      <c r="F17" s="244"/>
      <c r="G17" s="245" t="s">
        <v>75</v>
      </c>
      <c r="H17" s="245"/>
      <c r="I17" s="245"/>
      <c r="J17" s="245"/>
      <c r="K17" s="139">
        <v>1</v>
      </c>
      <c r="L17" s="142"/>
      <c r="M17" s="140" t="s">
        <v>13</v>
      </c>
      <c r="N17" s="277"/>
      <c r="O17" s="141">
        <f t="shared" si="0"/>
        <v>0</v>
      </c>
    </row>
    <row r="18" spans="1:15" s="94" customFormat="1" ht="13.5" customHeight="1" x14ac:dyDescent="0.25">
      <c r="A18" s="138">
        <f t="shared" si="1"/>
        <v>7</v>
      </c>
      <c r="B18" s="243"/>
      <c r="C18" s="243"/>
      <c r="D18" s="244"/>
      <c r="E18" s="244"/>
      <c r="F18" s="244"/>
      <c r="G18" s="245" t="s">
        <v>76</v>
      </c>
      <c r="H18" s="245"/>
      <c r="I18" s="245"/>
      <c r="J18" s="245"/>
      <c r="K18" s="139">
        <v>1</v>
      </c>
      <c r="L18" s="142"/>
      <c r="M18" s="140" t="s">
        <v>13</v>
      </c>
      <c r="N18" s="277"/>
      <c r="O18" s="141">
        <f t="shared" si="0"/>
        <v>0</v>
      </c>
    </row>
    <row r="19" spans="1:15" s="94" customFormat="1" ht="13.5" customHeight="1" x14ac:dyDescent="0.25">
      <c r="A19" s="138">
        <f t="shared" si="1"/>
        <v>8</v>
      </c>
      <c r="B19" s="243"/>
      <c r="C19" s="243"/>
      <c r="D19" s="244"/>
      <c r="E19" s="244"/>
      <c r="F19" s="244"/>
      <c r="G19" s="245" t="s">
        <v>77</v>
      </c>
      <c r="H19" s="245"/>
      <c r="I19" s="245"/>
      <c r="J19" s="245"/>
      <c r="K19" s="139">
        <v>1</v>
      </c>
      <c r="L19" s="142"/>
      <c r="M19" s="143" t="s">
        <v>13</v>
      </c>
      <c r="N19" s="277"/>
      <c r="O19" s="141">
        <f t="shared" si="0"/>
        <v>0</v>
      </c>
    </row>
    <row r="20" spans="1:15" s="94" customFormat="1" ht="13.5" customHeight="1" x14ac:dyDescent="0.25">
      <c r="A20" s="138">
        <f t="shared" si="1"/>
        <v>9</v>
      </c>
      <c r="B20" s="243"/>
      <c r="C20" s="243"/>
      <c r="D20" s="244"/>
      <c r="E20" s="244"/>
      <c r="F20" s="244"/>
      <c r="G20" s="245" t="s">
        <v>78</v>
      </c>
      <c r="H20" s="245"/>
      <c r="I20" s="245"/>
      <c r="J20" s="245"/>
      <c r="K20" s="139">
        <f>K12</f>
        <v>7</v>
      </c>
      <c r="L20" s="142"/>
      <c r="M20" s="143" t="s">
        <v>6</v>
      </c>
      <c r="N20" s="277"/>
      <c r="O20" s="141">
        <f t="shared" si="0"/>
        <v>0</v>
      </c>
    </row>
    <row r="21" spans="1:15" s="94" customFormat="1" ht="13.5" customHeight="1" x14ac:dyDescent="0.25">
      <c r="A21" s="138">
        <f t="shared" si="1"/>
        <v>10</v>
      </c>
      <c r="B21" s="243"/>
      <c r="C21" s="243"/>
      <c r="D21" s="244"/>
      <c r="E21" s="244"/>
      <c r="F21" s="244"/>
      <c r="G21" s="248" t="s">
        <v>79</v>
      </c>
      <c r="H21" s="248"/>
      <c r="I21" s="248"/>
      <c r="J21" s="248"/>
      <c r="K21" s="139">
        <f>K20</f>
        <v>7</v>
      </c>
      <c r="L21" s="142"/>
      <c r="M21" s="143" t="s">
        <v>6</v>
      </c>
      <c r="N21" s="277"/>
      <c r="O21" s="141">
        <f t="shared" si="0"/>
        <v>0</v>
      </c>
    </row>
    <row r="22" spans="1:15" s="94" customFormat="1" ht="13.5" customHeight="1" x14ac:dyDescent="0.25">
      <c r="A22" s="138">
        <f t="shared" si="1"/>
        <v>11</v>
      </c>
      <c r="B22" s="243"/>
      <c r="C22" s="243"/>
      <c r="D22" s="244"/>
      <c r="E22" s="244"/>
      <c r="F22" s="244"/>
      <c r="G22" s="245" t="s">
        <v>80</v>
      </c>
      <c r="H22" s="245"/>
      <c r="I22" s="245"/>
      <c r="J22" s="245"/>
      <c r="K22" s="139">
        <v>2</v>
      </c>
      <c r="L22" s="142"/>
      <c r="M22" s="140" t="s">
        <v>6</v>
      </c>
      <c r="N22" s="277"/>
      <c r="O22" s="141">
        <f t="shared" si="0"/>
        <v>0</v>
      </c>
    </row>
    <row r="23" spans="1:15" s="94" customFormat="1" ht="13.5" customHeight="1" x14ac:dyDescent="0.25">
      <c r="A23" s="138">
        <f t="shared" si="1"/>
        <v>12</v>
      </c>
      <c r="B23" s="243"/>
      <c r="C23" s="243"/>
      <c r="D23" s="244"/>
      <c r="E23" s="244"/>
      <c r="F23" s="244"/>
      <c r="G23" s="245" t="s">
        <v>81</v>
      </c>
      <c r="H23" s="245"/>
      <c r="I23" s="245"/>
      <c r="J23" s="245"/>
      <c r="K23" s="139">
        <v>1</v>
      </c>
      <c r="L23" s="142"/>
      <c r="M23" s="140" t="s">
        <v>6</v>
      </c>
      <c r="N23" s="277"/>
      <c r="O23" s="141">
        <f t="shared" si="0"/>
        <v>0</v>
      </c>
    </row>
    <row r="24" spans="1:15" s="94" customFormat="1" ht="13.5" x14ac:dyDescent="0.25">
      <c r="A24" s="138">
        <f t="shared" si="1"/>
        <v>13</v>
      </c>
      <c r="B24" s="249"/>
      <c r="C24" s="249"/>
      <c r="D24" s="250"/>
      <c r="E24" s="250"/>
      <c r="F24" s="250"/>
      <c r="G24" s="245" t="s">
        <v>82</v>
      </c>
      <c r="H24" s="245"/>
      <c r="I24" s="245"/>
      <c r="J24" s="245"/>
      <c r="K24" s="139">
        <v>1</v>
      </c>
      <c r="L24" s="142"/>
      <c r="M24" s="140" t="s">
        <v>6</v>
      </c>
      <c r="N24" s="277"/>
      <c r="O24" s="141">
        <f t="shared" si="0"/>
        <v>0</v>
      </c>
    </row>
    <row r="25" spans="1:15" s="94" customFormat="1" ht="13.5" customHeight="1" x14ac:dyDescent="0.25">
      <c r="A25" s="138">
        <f t="shared" si="1"/>
        <v>14</v>
      </c>
      <c r="B25" s="249"/>
      <c r="C25" s="249"/>
      <c r="D25" s="250"/>
      <c r="E25" s="250"/>
      <c r="F25" s="250"/>
      <c r="G25" s="245" t="s">
        <v>83</v>
      </c>
      <c r="H25" s="245"/>
      <c r="I25" s="245"/>
      <c r="J25" s="245"/>
      <c r="K25" s="139">
        <v>1</v>
      </c>
      <c r="L25" s="142"/>
      <c r="M25" s="140" t="s">
        <v>6</v>
      </c>
      <c r="N25" s="277"/>
      <c r="O25" s="141">
        <f t="shared" si="0"/>
        <v>0</v>
      </c>
    </row>
    <row r="26" spans="1:15" s="94" customFormat="1" ht="13.5" customHeight="1" x14ac:dyDescent="0.25">
      <c r="A26" s="138">
        <f t="shared" si="1"/>
        <v>15</v>
      </c>
      <c r="B26" s="249"/>
      <c r="C26" s="249"/>
      <c r="D26" s="250"/>
      <c r="E26" s="250"/>
      <c r="F26" s="250"/>
      <c r="G26" s="245" t="s">
        <v>84</v>
      </c>
      <c r="H26" s="245"/>
      <c r="I26" s="245"/>
      <c r="J26" s="245"/>
      <c r="K26" s="139">
        <v>1</v>
      </c>
      <c r="L26" s="142"/>
      <c r="M26" s="140" t="s">
        <v>13</v>
      </c>
      <c r="N26" s="277"/>
      <c r="O26" s="141">
        <f t="shared" si="0"/>
        <v>0</v>
      </c>
    </row>
    <row r="27" spans="1:15" s="94" customFormat="1" ht="13.5" x14ac:dyDescent="0.25">
      <c r="A27" s="138">
        <f t="shared" si="1"/>
        <v>16</v>
      </c>
      <c r="B27" s="249"/>
      <c r="C27" s="249"/>
      <c r="D27" s="250"/>
      <c r="E27" s="250"/>
      <c r="F27" s="250"/>
      <c r="G27" s="245" t="s">
        <v>85</v>
      </c>
      <c r="H27" s="245"/>
      <c r="I27" s="245"/>
      <c r="J27" s="245"/>
      <c r="K27" s="139">
        <v>1</v>
      </c>
      <c r="L27" s="142"/>
      <c r="M27" s="140" t="s">
        <v>6</v>
      </c>
      <c r="N27" s="277"/>
      <c r="O27" s="141">
        <f t="shared" si="0"/>
        <v>0</v>
      </c>
    </row>
    <row r="28" spans="1:15" s="94" customFormat="1" ht="13.5" x14ac:dyDescent="0.25">
      <c r="A28" s="138">
        <f t="shared" si="1"/>
        <v>17</v>
      </c>
      <c r="B28" s="249"/>
      <c r="C28" s="249"/>
      <c r="D28" s="250"/>
      <c r="E28" s="250"/>
      <c r="F28" s="250"/>
      <c r="G28" s="245" t="s">
        <v>86</v>
      </c>
      <c r="H28" s="245"/>
      <c r="I28" s="245"/>
      <c r="J28" s="245"/>
      <c r="K28" s="139">
        <v>1</v>
      </c>
      <c r="L28" s="142"/>
      <c r="M28" s="140" t="s">
        <v>6</v>
      </c>
      <c r="N28" s="277"/>
      <c r="O28" s="141">
        <f t="shared" si="0"/>
        <v>0</v>
      </c>
    </row>
    <row r="29" spans="1:15" s="94" customFormat="1" ht="13.5" customHeight="1" x14ac:dyDescent="0.25">
      <c r="A29" s="138">
        <f t="shared" si="1"/>
        <v>18</v>
      </c>
      <c r="B29" s="249"/>
      <c r="C29" s="249"/>
      <c r="D29" s="250"/>
      <c r="E29" s="250"/>
      <c r="F29" s="250"/>
      <c r="G29" s="245" t="s">
        <v>87</v>
      </c>
      <c r="H29" s="245"/>
      <c r="I29" s="245"/>
      <c r="J29" s="245"/>
      <c r="K29" s="139">
        <v>1</v>
      </c>
      <c r="L29" s="142"/>
      <c r="M29" s="140" t="s">
        <v>6</v>
      </c>
      <c r="N29" s="277"/>
      <c r="O29" s="141">
        <f t="shared" si="0"/>
        <v>0</v>
      </c>
    </row>
    <row r="30" spans="1:15" s="94" customFormat="1" ht="13.5" customHeight="1" x14ac:dyDescent="0.25">
      <c r="A30" s="138">
        <f t="shared" si="1"/>
        <v>19</v>
      </c>
      <c r="B30" s="249"/>
      <c r="C30" s="249"/>
      <c r="D30" s="250"/>
      <c r="E30" s="250"/>
      <c r="F30" s="250"/>
      <c r="G30" s="245" t="s">
        <v>88</v>
      </c>
      <c r="H30" s="245"/>
      <c r="I30" s="245"/>
      <c r="J30" s="245"/>
      <c r="K30" s="139">
        <f>K12</f>
        <v>7</v>
      </c>
      <c r="L30" s="142"/>
      <c r="M30" s="140" t="s">
        <v>6</v>
      </c>
      <c r="N30" s="277"/>
      <c r="O30" s="141">
        <f t="shared" si="0"/>
        <v>0</v>
      </c>
    </row>
    <row r="31" spans="1:15" s="94" customFormat="1" ht="13.5" customHeight="1" x14ac:dyDescent="0.25">
      <c r="A31" s="138">
        <f t="shared" si="1"/>
        <v>20</v>
      </c>
      <c r="B31" s="249"/>
      <c r="C31" s="249"/>
      <c r="D31" s="250"/>
      <c r="E31" s="250"/>
      <c r="F31" s="250"/>
      <c r="G31" s="245" t="s">
        <v>89</v>
      </c>
      <c r="H31" s="245"/>
      <c r="I31" s="245"/>
      <c r="J31" s="245"/>
      <c r="K31" s="139">
        <v>1</v>
      </c>
      <c r="L31" s="142"/>
      <c r="M31" s="140" t="s">
        <v>6</v>
      </c>
      <c r="N31" s="277"/>
      <c r="O31" s="141">
        <f t="shared" si="0"/>
        <v>0</v>
      </c>
    </row>
    <row r="32" spans="1:15" s="94" customFormat="1" ht="13.5" customHeight="1" x14ac:dyDescent="0.25">
      <c r="A32" s="138">
        <f t="shared" si="1"/>
        <v>21</v>
      </c>
      <c r="B32" s="249"/>
      <c r="C32" s="249"/>
      <c r="D32" s="250"/>
      <c r="E32" s="250"/>
      <c r="F32" s="250"/>
      <c r="G32" s="245" t="s">
        <v>90</v>
      </c>
      <c r="H32" s="245"/>
      <c r="I32" s="245"/>
      <c r="J32" s="245"/>
      <c r="K32" s="139">
        <v>1</v>
      </c>
      <c r="L32" s="142"/>
      <c r="M32" s="140" t="s">
        <v>13</v>
      </c>
      <c r="N32" s="277"/>
      <c r="O32" s="141">
        <f t="shared" si="0"/>
        <v>0</v>
      </c>
    </row>
    <row r="33" spans="1:15" s="94" customFormat="1" ht="13.5" customHeight="1" x14ac:dyDescent="0.25">
      <c r="A33" s="138">
        <f t="shared" si="1"/>
        <v>22</v>
      </c>
      <c r="B33" s="249"/>
      <c r="C33" s="249"/>
      <c r="D33" s="250"/>
      <c r="E33" s="250"/>
      <c r="F33" s="250"/>
      <c r="G33" s="245" t="s">
        <v>91</v>
      </c>
      <c r="H33" s="245"/>
      <c r="I33" s="245"/>
      <c r="J33" s="245"/>
      <c r="K33" s="139">
        <v>1</v>
      </c>
      <c r="L33" s="142"/>
      <c r="M33" s="140" t="s">
        <v>6</v>
      </c>
      <c r="N33" s="277"/>
      <c r="O33" s="141">
        <f t="shared" si="0"/>
        <v>0</v>
      </c>
    </row>
    <row r="34" spans="1:15" s="94" customFormat="1" ht="13.5" customHeight="1" x14ac:dyDescent="0.25">
      <c r="A34" s="138">
        <f t="shared" si="1"/>
        <v>23</v>
      </c>
      <c r="B34" s="249"/>
      <c r="C34" s="249"/>
      <c r="D34" s="250"/>
      <c r="E34" s="250"/>
      <c r="F34" s="250"/>
      <c r="G34" s="245" t="s">
        <v>92</v>
      </c>
      <c r="H34" s="245"/>
      <c r="I34" s="245"/>
      <c r="J34" s="245"/>
      <c r="K34" s="139">
        <v>1</v>
      </c>
      <c r="L34" s="144"/>
      <c r="M34" s="140" t="s">
        <v>6</v>
      </c>
      <c r="N34" s="278"/>
      <c r="O34" s="141">
        <f t="shared" si="0"/>
        <v>0</v>
      </c>
    </row>
    <row r="35" spans="1:15" s="94" customFormat="1" ht="13.5" x14ac:dyDescent="0.25">
      <c r="A35" s="138">
        <f t="shared" si="1"/>
        <v>24</v>
      </c>
      <c r="B35" s="249"/>
      <c r="C35" s="249"/>
      <c r="D35" s="250"/>
      <c r="E35" s="250"/>
      <c r="F35" s="250"/>
      <c r="G35" s="251" t="s">
        <v>93</v>
      </c>
      <c r="H35" s="251"/>
      <c r="I35" s="251"/>
      <c r="J35" s="251"/>
      <c r="K35" s="139">
        <v>1</v>
      </c>
      <c r="L35" s="144"/>
      <c r="M35" s="140" t="s">
        <v>13</v>
      </c>
      <c r="N35" s="278"/>
      <c r="O35" s="141">
        <f t="shared" si="0"/>
        <v>0</v>
      </c>
    </row>
    <row r="36" spans="1:15" s="94" customFormat="1" ht="13.5" customHeight="1" x14ac:dyDescent="0.25">
      <c r="A36" s="138">
        <f t="shared" si="1"/>
        <v>25</v>
      </c>
      <c r="B36" s="249"/>
      <c r="C36" s="249"/>
      <c r="D36" s="250"/>
      <c r="E36" s="250"/>
      <c r="F36" s="250"/>
      <c r="G36" s="245" t="s">
        <v>94</v>
      </c>
      <c r="H36" s="245"/>
      <c r="I36" s="245"/>
      <c r="J36" s="245"/>
      <c r="K36" s="139">
        <v>1</v>
      </c>
      <c r="L36" s="144"/>
      <c r="M36" s="140" t="s">
        <v>13</v>
      </c>
      <c r="N36" s="278"/>
      <c r="O36" s="141">
        <f t="shared" si="0"/>
        <v>0</v>
      </c>
    </row>
    <row r="37" spans="1:15" s="94" customFormat="1" ht="13.5" customHeight="1" x14ac:dyDescent="0.25">
      <c r="A37" s="138">
        <f t="shared" si="1"/>
        <v>26</v>
      </c>
      <c r="B37" s="249"/>
      <c r="C37" s="249"/>
      <c r="D37" s="250"/>
      <c r="E37" s="250"/>
      <c r="F37" s="250"/>
      <c r="G37" s="245" t="s">
        <v>95</v>
      </c>
      <c r="H37" s="245"/>
      <c r="I37" s="245"/>
      <c r="J37" s="245"/>
      <c r="K37" s="139">
        <v>1</v>
      </c>
      <c r="L37" s="144"/>
      <c r="M37" s="140" t="s">
        <v>13</v>
      </c>
      <c r="N37" s="278"/>
      <c r="O37" s="141">
        <f t="shared" si="0"/>
        <v>0</v>
      </c>
    </row>
    <row r="38" spans="1:15" s="94" customFormat="1" ht="13.5" customHeight="1" x14ac:dyDescent="0.25">
      <c r="A38" s="138">
        <f t="shared" si="1"/>
        <v>27</v>
      </c>
      <c r="B38" s="249"/>
      <c r="C38" s="249"/>
      <c r="D38" s="250"/>
      <c r="E38" s="250"/>
      <c r="F38" s="250"/>
      <c r="G38" s="245" t="s">
        <v>96</v>
      </c>
      <c r="H38" s="245"/>
      <c r="I38" s="245"/>
      <c r="J38" s="245"/>
      <c r="K38" s="139">
        <v>1</v>
      </c>
      <c r="L38" s="144"/>
      <c r="M38" s="140" t="s">
        <v>13</v>
      </c>
      <c r="N38" s="278"/>
      <c r="O38" s="141">
        <f t="shared" si="0"/>
        <v>0</v>
      </c>
    </row>
    <row r="39" spans="1:15" s="94" customFormat="1" ht="13.5" x14ac:dyDescent="0.25">
      <c r="A39" s="138">
        <f t="shared" si="1"/>
        <v>28</v>
      </c>
      <c r="B39" s="252"/>
      <c r="C39" s="252"/>
      <c r="D39" s="250"/>
      <c r="E39" s="250"/>
      <c r="F39" s="250"/>
      <c r="G39" s="253" t="s">
        <v>97</v>
      </c>
      <c r="H39" s="253"/>
      <c r="I39" s="253"/>
      <c r="J39" s="253"/>
      <c r="K39" s="139">
        <v>1</v>
      </c>
      <c r="L39" s="144"/>
      <c r="M39" s="140" t="s">
        <v>13</v>
      </c>
      <c r="N39" s="278"/>
      <c r="O39" s="141">
        <f t="shared" si="0"/>
        <v>0</v>
      </c>
    </row>
    <row r="40" spans="1:15" s="94" customFormat="1" ht="13.5" x14ac:dyDescent="0.25">
      <c r="A40" s="138">
        <f t="shared" si="1"/>
        <v>29</v>
      </c>
      <c r="B40" s="252"/>
      <c r="C40" s="252"/>
      <c r="D40" s="250"/>
      <c r="E40" s="250"/>
      <c r="F40" s="250"/>
      <c r="G40" s="253" t="s">
        <v>98</v>
      </c>
      <c r="H40" s="253"/>
      <c r="I40" s="253"/>
      <c r="J40" s="253"/>
      <c r="K40" s="139">
        <v>1</v>
      </c>
      <c r="L40" s="144"/>
      <c r="M40" s="143" t="s">
        <v>13</v>
      </c>
      <c r="N40" s="278"/>
      <c r="O40" s="141">
        <f t="shared" si="0"/>
        <v>0</v>
      </c>
    </row>
    <row r="41" spans="1:15" s="94" customFormat="1" ht="13.5" x14ac:dyDescent="0.25">
      <c r="A41" s="138">
        <f t="shared" si="1"/>
        <v>30</v>
      </c>
      <c r="B41" s="252"/>
      <c r="C41" s="252"/>
      <c r="D41" s="250"/>
      <c r="E41" s="250"/>
      <c r="F41" s="250"/>
      <c r="G41" s="245" t="s">
        <v>99</v>
      </c>
      <c r="H41" s="245"/>
      <c r="I41" s="245"/>
      <c r="J41" s="245"/>
      <c r="K41" s="139">
        <v>1</v>
      </c>
      <c r="L41" s="144"/>
      <c r="M41" s="143" t="s">
        <v>4</v>
      </c>
      <c r="N41" s="278"/>
      <c r="O41" s="141">
        <f t="shared" si="0"/>
        <v>0</v>
      </c>
    </row>
    <row r="42" spans="1:15" s="94" customFormat="1" ht="13.5" x14ac:dyDescent="0.25">
      <c r="A42" s="138">
        <f t="shared" si="1"/>
        <v>31</v>
      </c>
      <c r="B42" s="252"/>
      <c r="C42" s="252"/>
      <c r="D42" s="250"/>
      <c r="E42" s="250"/>
      <c r="F42" s="250"/>
      <c r="G42" s="254" t="s">
        <v>100</v>
      </c>
      <c r="H42" s="254"/>
      <c r="I42" s="254"/>
      <c r="J42" s="254"/>
      <c r="K42" s="139">
        <v>1</v>
      </c>
      <c r="L42" s="144"/>
      <c r="M42" s="140" t="s">
        <v>4</v>
      </c>
      <c r="N42" s="278"/>
      <c r="O42" s="141">
        <f t="shared" si="0"/>
        <v>0</v>
      </c>
    </row>
    <row r="43" spans="1:15" s="94" customFormat="1" ht="13.5" customHeight="1" x14ac:dyDescent="0.25">
      <c r="A43" s="138">
        <f t="shared" si="1"/>
        <v>32</v>
      </c>
      <c r="B43" s="252"/>
      <c r="C43" s="252"/>
      <c r="D43" s="250"/>
      <c r="E43" s="250"/>
      <c r="F43" s="250"/>
      <c r="G43" s="254" t="s">
        <v>101</v>
      </c>
      <c r="H43" s="254"/>
      <c r="I43" s="254"/>
      <c r="J43" s="254"/>
      <c r="K43" s="139">
        <f>K12</f>
        <v>7</v>
      </c>
      <c r="L43" s="144"/>
      <c r="M43" s="140" t="s">
        <v>6</v>
      </c>
      <c r="N43" s="278"/>
      <c r="O43" s="141">
        <f t="shared" si="0"/>
        <v>0</v>
      </c>
    </row>
    <row r="44" spans="1:15" s="94" customFormat="1" ht="13.5" customHeight="1" x14ac:dyDescent="0.25">
      <c r="A44" s="138">
        <f t="shared" si="1"/>
        <v>33</v>
      </c>
      <c r="B44" s="252"/>
      <c r="C44" s="252"/>
      <c r="D44" s="250"/>
      <c r="E44" s="250"/>
      <c r="F44" s="250"/>
      <c r="G44" s="245" t="s">
        <v>102</v>
      </c>
      <c r="H44" s="245"/>
      <c r="I44" s="245"/>
      <c r="J44" s="245"/>
      <c r="K44" s="139">
        <f>K43</f>
        <v>7</v>
      </c>
      <c r="L44" s="144"/>
      <c r="M44" s="143" t="s">
        <v>13</v>
      </c>
      <c r="N44" s="278"/>
      <c r="O44" s="141">
        <f t="shared" si="0"/>
        <v>0</v>
      </c>
    </row>
    <row r="45" spans="1:15" s="94" customFormat="1" ht="13.5" customHeight="1" x14ac:dyDescent="0.25">
      <c r="A45" s="138">
        <f t="shared" si="1"/>
        <v>34</v>
      </c>
      <c r="B45" s="252"/>
      <c r="C45" s="252"/>
      <c r="D45" s="250"/>
      <c r="E45" s="250"/>
      <c r="F45" s="250"/>
      <c r="G45" s="254" t="s">
        <v>103</v>
      </c>
      <c r="H45" s="245"/>
      <c r="I45" s="245"/>
      <c r="J45" s="245"/>
      <c r="K45" s="139">
        <v>1</v>
      </c>
      <c r="L45" s="144"/>
      <c r="M45" s="140" t="s">
        <v>13</v>
      </c>
      <c r="N45" s="278"/>
      <c r="O45" s="141">
        <f t="shared" si="0"/>
        <v>0</v>
      </c>
    </row>
    <row r="46" spans="1:15" s="94" customFormat="1" ht="13.5" customHeight="1" x14ac:dyDescent="0.25">
      <c r="A46" s="138">
        <f t="shared" si="1"/>
        <v>35</v>
      </c>
      <c r="B46" s="252"/>
      <c r="C46" s="252"/>
      <c r="D46" s="250"/>
      <c r="E46" s="250"/>
      <c r="F46" s="250"/>
      <c r="G46" s="245" t="s">
        <v>104</v>
      </c>
      <c r="H46" s="245"/>
      <c r="I46" s="245"/>
      <c r="J46" s="245"/>
      <c r="K46" s="139">
        <v>1</v>
      </c>
      <c r="L46" s="144"/>
      <c r="M46" s="143" t="s">
        <v>6</v>
      </c>
      <c r="N46" s="278"/>
      <c r="O46" s="141">
        <f t="shared" si="0"/>
        <v>0</v>
      </c>
    </row>
    <row r="47" spans="1:15" s="94" customFormat="1" ht="13.5" x14ac:dyDescent="0.25">
      <c r="A47" s="138">
        <f t="shared" si="1"/>
        <v>36</v>
      </c>
      <c r="B47" s="252"/>
      <c r="C47" s="252"/>
      <c r="D47" s="250"/>
      <c r="E47" s="250"/>
      <c r="F47" s="250"/>
      <c r="G47" s="245" t="s">
        <v>105</v>
      </c>
      <c r="H47" s="245"/>
      <c r="I47" s="245"/>
      <c r="J47" s="245"/>
      <c r="K47" s="139">
        <v>1</v>
      </c>
      <c r="L47" s="144"/>
      <c r="M47" s="140" t="s">
        <v>6</v>
      </c>
      <c r="N47" s="278"/>
      <c r="O47" s="141">
        <f t="shared" si="0"/>
        <v>0</v>
      </c>
    </row>
    <row r="48" spans="1:15" s="94" customFormat="1" ht="13.5" customHeight="1" x14ac:dyDescent="0.25">
      <c r="A48" s="138">
        <f t="shared" si="1"/>
        <v>37</v>
      </c>
      <c r="B48" s="252"/>
      <c r="C48" s="252"/>
      <c r="D48" s="250"/>
      <c r="E48" s="250"/>
      <c r="F48" s="250"/>
      <c r="G48" s="255" t="s">
        <v>106</v>
      </c>
      <c r="H48" s="255"/>
      <c r="I48" s="255"/>
      <c r="J48" s="255"/>
      <c r="K48" s="139">
        <v>1</v>
      </c>
      <c r="L48" s="144"/>
      <c r="M48" s="140" t="s">
        <v>13</v>
      </c>
      <c r="N48" s="278"/>
      <c r="O48" s="141">
        <f t="shared" si="0"/>
        <v>0</v>
      </c>
    </row>
    <row r="49" spans="1:15" s="94" customFormat="1" ht="13.5" customHeight="1" x14ac:dyDescent="0.25">
      <c r="A49" s="138">
        <f t="shared" si="1"/>
        <v>38</v>
      </c>
      <c r="B49" s="252"/>
      <c r="C49" s="252"/>
      <c r="D49" s="250"/>
      <c r="E49" s="250"/>
      <c r="F49" s="250"/>
      <c r="G49" s="254" t="s">
        <v>107</v>
      </c>
      <c r="H49" s="245"/>
      <c r="I49" s="245"/>
      <c r="J49" s="245"/>
      <c r="K49" s="139">
        <v>1</v>
      </c>
      <c r="L49" s="144"/>
      <c r="M49" s="143" t="s">
        <v>13</v>
      </c>
      <c r="N49" s="278"/>
      <c r="O49" s="141">
        <f t="shared" si="0"/>
        <v>0</v>
      </c>
    </row>
    <row r="50" spans="1:15" s="94" customFormat="1" ht="13.5" customHeight="1" x14ac:dyDescent="0.25">
      <c r="A50" s="138">
        <f t="shared" si="1"/>
        <v>39</v>
      </c>
      <c r="B50" s="252"/>
      <c r="C50" s="252"/>
      <c r="D50" s="250"/>
      <c r="E50" s="250"/>
      <c r="F50" s="250"/>
      <c r="G50" s="245" t="s">
        <v>108</v>
      </c>
      <c r="H50" s="245"/>
      <c r="I50" s="245"/>
      <c r="J50" s="245"/>
      <c r="K50" s="139">
        <v>2</v>
      </c>
      <c r="L50" s="144"/>
      <c r="M50" s="140" t="s">
        <v>6</v>
      </c>
      <c r="N50" s="278"/>
      <c r="O50" s="141">
        <f t="shared" si="0"/>
        <v>0</v>
      </c>
    </row>
    <row r="51" spans="1:15" s="94" customFormat="1" ht="13.5" customHeight="1" x14ac:dyDescent="0.25">
      <c r="A51" s="138">
        <f t="shared" si="1"/>
        <v>40</v>
      </c>
      <c r="B51" s="252"/>
      <c r="C51" s="252"/>
      <c r="D51" s="250"/>
      <c r="E51" s="250"/>
      <c r="F51" s="250"/>
      <c r="G51" s="245" t="s">
        <v>109</v>
      </c>
      <c r="H51" s="245"/>
      <c r="I51" s="245"/>
      <c r="J51" s="245"/>
      <c r="K51" s="139">
        <v>2</v>
      </c>
      <c r="L51" s="144"/>
      <c r="M51" s="140" t="s">
        <v>6</v>
      </c>
      <c r="N51" s="278"/>
      <c r="O51" s="141">
        <f t="shared" si="0"/>
        <v>0</v>
      </c>
    </row>
    <row r="52" spans="1:15" s="94" customFormat="1" ht="13.5" x14ac:dyDescent="0.25">
      <c r="A52" s="138">
        <f t="shared" si="1"/>
        <v>41</v>
      </c>
      <c r="B52" s="252"/>
      <c r="C52" s="252"/>
      <c r="D52" s="250"/>
      <c r="E52" s="250"/>
      <c r="F52" s="250"/>
      <c r="G52" s="245" t="s">
        <v>110</v>
      </c>
      <c r="H52" s="245"/>
      <c r="I52" s="245"/>
      <c r="J52" s="245"/>
      <c r="K52" s="139">
        <v>4</v>
      </c>
      <c r="L52" s="144"/>
      <c r="M52" s="140" t="s">
        <v>6</v>
      </c>
      <c r="N52" s="278"/>
      <c r="O52" s="141">
        <f t="shared" si="0"/>
        <v>0</v>
      </c>
    </row>
    <row r="53" spans="1:15" s="94" customFormat="1" ht="13.5" x14ac:dyDescent="0.25">
      <c r="A53" s="138">
        <f t="shared" si="1"/>
        <v>42</v>
      </c>
      <c r="B53" s="252"/>
      <c r="C53" s="252"/>
      <c r="D53" s="250"/>
      <c r="E53" s="250"/>
      <c r="F53" s="250"/>
      <c r="G53" s="245" t="s">
        <v>111</v>
      </c>
      <c r="H53" s="245"/>
      <c r="I53" s="245"/>
      <c r="J53" s="245"/>
      <c r="K53" s="139">
        <v>1</v>
      </c>
      <c r="L53" s="144"/>
      <c r="M53" s="143" t="s">
        <v>13</v>
      </c>
      <c r="N53" s="278"/>
      <c r="O53" s="141">
        <f t="shared" si="0"/>
        <v>0</v>
      </c>
    </row>
    <row r="54" spans="1:15" s="94" customFormat="1" ht="16.5" customHeight="1" x14ac:dyDescent="0.3">
      <c r="A54" s="145"/>
      <c r="B54" s="256"/>
      <c r="C54" s="256"/>
      <c r="D54" s="256"/>
      <c r="E54" s="256"/>
      <c r="F54" s="257" t="s">
        <v>112</v>
      </c>
      <c r="G54" s="257"/>
      <c r="H54" s="257"/>
      <c r="I54" s="257"/>
      <c r="J54" s="257"/>
      <c r="K54" s="257"/>
      <c r="L54" s="257"/>
      <c r="M54" s="257"/>
      <c r="N54" s="258">
        <f>SUM(O12:O53)</f>
        <v>0</v>
      </c>
      <c r="O54" s="259"/>
    </row>
    <row r="55" spans="1:15" s="94" customFormat="1" ht="16.5" x14ac:dyDescent="0.3">
      <c r="A55" s="145"/>
      <c r="B55" s="145"/>
      <c r="C55" s="145"/>
      <c r="D55" s="145"/>
      <c r="E55" s="145"/>
      <c r="F55" s="146"/>
      <c r="G55" s="147"/>
      <c r="H55" s="146"/>
      <c r="I55" s="146"/>
      <c r="J55" s="146"/>
      <c r="K55" s="146"/>
      <c r="L55" s="146"/>
      <c r="M55" s="146"/>
      <c r="N55" s="148"/>
      <c r="O55" s="149"/>
    </row>
    <row r="56" spans="1:15" s="94" customFormat="1" ht="37.5" customHeight="1" x14ac:dyDescent="0.15">
      <c r="A56" s="150" t="s">
        <v>58</v>
      </c>
      <c r="B56" s="260" t="s">
        <v>62</v>
      </c>
      <c r="C56" s="261"/>
      <c r="D56" s="260" t="s">
        <v>63</v>
      </c>
      <c r="E56" s="262"/>
      <c r="F56" s="261"/>
      <c r="G56" s="263" t="s">
        <v>64</v>
      </c>
      <c r="H56" s="264"/>
      <c r="I56" s="264"/>
      <c r="J56" s="264"/>
      <c r="K56" s="151" t="s">
        <v>65</v>
      </c>
      <c r="L56" s="265" t="s">
        <v>66</v>
      </c>
      <c r="M56" s="266"/>
      <c r="N56" s="150" t="s">
        <v>67</v>
      </c>
      <c r="O56" s="152" t="s">
        <v>68</v>
      </c>
    </row>
    <row r="57" spans="1:15" s="94" customFormat="1" ht="12.75" customHeight="1" x14ac:dyDescent="0.2">
      <c r="A57" s="134"/>
      <c r="B57" s="246"/>
      <c r="C57" s="246"/>
      <c r="D57" s="135"/>
      <c r="E57" s="135"/>
      <c r="F57" s="245" t="s">
        <v>171</v>
      </c>
      <c r="G57" s="245"/>
      <c r="H57" s="245"/>
      <c r="I57" s="245"/>
      <c r="J57" s="245"/>
      <c r="K57" s="245"/>
      <c r="L57" s="136"/>
      <c r="M57" s="136"/>
      <c r="N57" s="137"/>
      <c r="O57" s="137"/>
    </row>
    <row r="58" spans="1:15" s="94" customFormat="1" ht="13.5" customHeight="1" x14ac:dyDescent="0.25">
      <c r="A58" s="138">
        <f>A53+1</f>
        <v>43</v>
      </c>
      <c r="B58" s="243"/>
      <c r="C58" s="243"/>
      <c r="D58" s="244"/>
      <c r="E58" s="244"/>
      <c r="F58" s="244"/>
      <c r="G58" s="267" t="s">
        <v>113</v>
      </c>
      <c r="H58" s="267"/>
      <c r="I58" s="267"/>
      <c r="J58" s="267"/>
      <c r="K58" s="139">
        <v>10</v>
      </c>
      <c r="L58" s="137"/>
      <c r="M58" s="140" t="s">
        <v>5</v>
      </c>
      <c r="N58" s="276"/>
      <c r="O58" s="141">
        <f>K58*N58</f>
        <v>0</v>
      </c>
    </row>
    <row r="59" spans="1:15" s="94" customFormat="1" ht="13.5" customHeight="1" x14ac:dyDescent="0.25">
      <c r="A59" s="138">
        <f>A58+1</f>
        <v>44</v>
      </c>
      <c r="B59" s="243"/>
      <c r="C59" s="243"/>
      <c r="D59" s="244"/>
      <c r="E59" s="244"/>
      <c r="F59" s="244"/>
      <c r="G59" s="267" t="s">
        <v>114</v>
      </c>
      <c r="H59" s="267"/>
      <c r="I59" s="267"/>
      <c r="J59" s="267"/>
      <c r="K59" s="139">
        <v>10</v>
      </c>
      <c r="L59" s="137"/>
      <c r="M59" s="140" t="s">
        <v>5</v>
      </c>
      <c r="N59" s="276"/>
      <c r="O59" s="141">
        <f>K59*N59</f>
        <v>0</v>
      </c>
    </row>
    <row r="60" spans="1:15" s="94" customFormat="1" ht="13.5" customHeight="1" x14ac:dyDescent="0.25">
      <c r="A60" s="138">
        <f t="shared" ref="A60:A79" si="2">A59+1</f>
        <v>45</v>
      </c>
      <c r="B60" s="243"/>
      <c r="C60" s="243"/>
      <c r="D60" s="244"/>
      <c r="E60" s="244"/>
      <c r="F60" s="244"/>
      <c r="G60" s="267" t="s">
        <v>115</v>
      </c>
      <c r="H60" s="267"/>
      <c r="I60" s="267"/>
      <c r="J60" s="267"/>
      <c r="K60" s="139">
        <v>1</v>
      </c>
      <c r="L60" s="142"/>
      <c r="M60" s="140" t="s">
        <v>6</v>
      </c>
      <c r="N60" s="277"/>
      <c r="O60" s="141">
        <f t="shared" ref="O60:O78" si="3">K60*N60</f>
        <v>0</v>
      </c>
    </row>
    <row r="61" spans="1:15" s="94" customFormat="1" ht="13.5" customHeight="1" x14ac:dyDescent="0.25">
      <c r="A61" s="138">
        <f t="shared" si="2"/>
        <v>46</v>
      </c>
      <c r="B61" s="243"/>
      <c r="C61" s="243"/>
      <c r="D61" s="244"/>
      <c r="E61" s="244"/>
      <c r="F61" s="244"/>
      <c r="G61" s="267" t="s">
        <v>116</v>
      </c>
      <c r="H61" s="267"/>
      <c r="I61" s="267"/>
      <c r="J61" s="267"/>
      <c r="K61" s="139">
        <v>1</v>
      </c>
      <c r="L61" s="142"/>
      <c r="M61" s="140" t="s">
        <v>6</v>
      </c>
      <c r="N61" s="277"/>
      <c r="O61" s="141">
        <f t="shared" si="3"/>
        <v>0</v>
      </c>
    </row>
    <row r="62" spans="1:15" s="94" customFormat="1" ht="13.5" customHeight="1" x14ac:dyDescent="0.25">
      <c r="A62" s="138">
        <f t="shared" si="2"/>
        <v>47</v>
      </c>
      <c r="B62" s="243"/>
      <c r="C62" s="243"/>
      <c r="D62" s="244"/>
      <c r="E62" s="244"/>
      <c r="F62" s="244"/>
      <c r="G62" s="267" t="s">
        <v>117</v>
      </c>
      <c r="H62" s="267"/>
      <c r="I62" s="267"/>
      <c r="J62" s="267"/>
      <c r="K62" s="139">
        <v>32</v>
      </c>
      <c r="L62" s="142"/>
      <c r="M62" s="143" t="s">
        <v>5</v>
      </c>
      <c r="N62" s="277"/>
      <c r="O62" s="141">
        <f t="shared" si="3"/>
        <v>0</v>
      </c>
    </row>
    <row r="63" spans="1:15" s="94" customFormat="1" ht="13.5" customHeight="1" x14ac:dyDescent="0.25">
      <c r="A63" s="138">
        <f t="shared" si="2"/>
        <v>48</v>
      </c>
      <c r="B63" s="243"/>
      <c r="C63" s="243"/>
      <c r="D63" s="244"/>
      <c r="E63" s="244"/>
      <c r="F63" s="244"/>
      <c r="G63" s="267" t="s">
        <v>118</v>
      </c>
      <c r="H63" s="267"/>
      <c r="I63" s="267"/>
      <c r="J63" s="267"/>
      <c r="K63" s="139">
        <v>32</v>
      </c>
      <c r="L63" s="142"/>
      <c r="M63" s="140" t="s">
        <v>5</v>
      </c>
      <c r="N63" s="277"/>
      <c r="O63" s="141">
        <f t="shared" si="3"/>
        <v>0</v>
      </c>
    </row>
    <row r="64" spans="1:15" s="94" customFormat="1" ht="13.5" customHeight="1" x14ac:dyDescent="0.25">
      <c r="A64" s="138">
        <f t="shared" si="2"/>
        <v>49</v>
      </c>
      <c r="B64" s="243"/>
      <c r="C64" s="243"/>
      <c r="D64" s="244"/>
      <c r="E64" s="244"/>
      <c r="F64" s="244"/>
      <c r="G64" s="267" t="s">
        <v>119</v>
      </c>
      <c r="H64" s="267"/>
      <c r="I64" s="267"/>
      <c r="J64" s="267"/>
      <c r="K64" s="139">
        <v>1</v>
      </c>
      <c r="L64" s="142"/>
      <c r="M64" s="140" t="s">
        <v>6</v>
      </c>
      <c r="N64" s="277"/>
      <c r="O64" s="141">
        <f t="shared" si="3"/>
        <v>0</v>
      </c>
    </row>
    <row r="65" spans="1:15" s="94" customFormat="1" ht="13.5" customHeight="1" x14ac:dyDescent="0.25">
      <c r="A65" s="138">
        <f t="shared" si="2"/>
        <v>50</v>
      </c>
      <c r="B65" s="243"/>
      <c r="C65" s="243"/>
      <c r="D65" s="244"/>
      <c r="E65" s="244"/>
      <c r="F65" s="244"/>
      <c r="G65" s="267" t="s">
        <v>120</v>
      </c>
      <c r="H65" s="267"/>
      <c r="I65" s="267"/>
      <c r="J65" s="267"/>
      <c r="K65" s="139">
        <v>1</v>
      </c>
      <c r="L65" s="142"/>
      <c r="M65" s="140" t="s">
        <v>6</v>
      </c>
      <c r="N65" s="277"/>
      <c r="O65" s="141">
        <f t="shared" si="3"/>
        <v>0</v>
      </c>
    </row>
    <row r="66" spans="1:15" s="94" customFormat="1" ht="13.5" customHeight="1" x14ac:dyDescent="0.25">
      <c r="A66" s="138">
        <f t="shared" si="2"/>
        <v>51</v>
      </c>
      <c r="B66" s="243"/>
      <c r="C66" s="243"/>
      <c r="D66" s="244"/>
      <c r="E66" s="244"/>
      <c r="F66" s="244"/>
      <c r="G66" s="267" t="s">
        <v>121</v>
      </c>
      <c r="H66" s="267"/>
      <c r="I66" s="267"/>
      <c r="J66" s="267"/>
      <c r="K66" s="139">
        <v>1</v>
      </c>
      <c r="L66" s="142"/>
      <c r="M66" s="140" t="s">
        <v>6</v>
      </c>
      <c r="N66" s="277"/>
      <c r="O66" s="141">
        <f t="shared" si="3"/>
        <v>0</v>
      </c>
    </row>
    <row r="67" spans="1:15" s="94" customFormat="1" ht="13.5" customHeight="1" x14ac:dyDescent="0.25">
      <c r="A67" s="138">
        <f t="shared" si="2"/>
        <v>52</v>
      </c>
      <c r="B67" s="243"/>
      <c r="C67" s="243"/>
      <c r="D67" s="244"/>
      <c r="E67" s="244"/>
      <c r="F67" s="244"/>
      <c r="G67" s="267" t="s">
        <v>122</v>
      </c>
      <c r="H67" s="267"/>
      <c r="I67" s="267"/>
      <c r="J67" s="267"/>
      <c r="K67" s="139">
        <v>1</v>
      </c>
      <c r="L67" s="142"/>
      <c r="M67" s="140" t="s">
        <v>6</v>
      </c>
      <c r="N67" s="277"/>
      <c r="O67" s="141">
        <f t="shared" si="3"/>
        <v>0</v>
      </c>
    </row>
    <row r="68" spans="1:15" s="94" customFormat="1" ht="13.5" customHeight="1" x14ac:dyDescent="0.25">
      <c r="A68" s="138">
        <f t="shared" si="2"/>
        <v>53</v>
      </c>
      <c r="B68" s="243"/>
      <c r="C68" s="243"/>
      <c r="D68" s="244"/>
      <c r="E68" s="244"/>
      <c r="F68" s="244"/>
      <c r="G68" s="267" t="s">
        <v>123</v>
      </c>
      <c r="H68" s="267"/>
      <c r="I68" s="267"/>
      <c r="J68" s="267"/>
      <c r="K68" s="139">
        <v>1</v>
      </c>
      <c r="L68" s="142"/>
      <c r="M68" s="140" t="s">
        <v>6</v>
      </c>
      <c r="N68" s="277"/>
      <c r="O68" s="141">
        <f t="shared" si="3"/>
        <v>0</v>
      </c>
    </row>
    <row r="69" spans="1:15" s="94" customFormat="1" ht="13.5" customHeight="1" x14ac:dyDescent="0.25">
      <c r="A69" s="138">
        <f t="shared" si="2"/>
        <v>54</v>
      </c>
      <c r="B69" s="243"/>
      <c r="C69" s="243"/>
      <c r="D69" s="244"/>
      <c r="E69" s="244"/>
      <c r="F69" s="244"/>
      <c r="G69" s="267" t="s">
        <v>124</v>
      </c>
      <c r="H69" s="267"/>
      <c r="I69" s="267"/>
      <c r="J69" s="267"/>
      <c r="K69" s="139">
        <v>1</v>
      </c>
      <c r="L69" s="142"/>
      <c r="M69" s="140" t="s">
        <v>6</v>
      </c>
      <c r="N69" s="277"/>
      <c r="O69" s="141">
        <f t="shared" si="3"/>
        <v>0</v>
      </c>
    </row>
    <row r="70" spans="1:15" s="94" customFormat="1" ht="13.5" customHeight="1" x14ac:dyDescent="0.25">
      <c r="A70" s="138">
        <f t="shared" si="2"/>
        <v>55</v>
      </c>
      <c r="B70" s="243"/>
      <c r="C70" s="243"/>
      <c r="D70" s="244"/>
      <c r="E70" s="244"/>
      <c r="F70" s="244"/>
      <c r="G70" s="267" t="s">
        <v>125</v>
      </c>
      <c r="H70" s="267"/>
      <c r="I70" s="267"/>
      <c r="J70" s="267"/>
      <c r="K70" s="139">
        <v>1</v>
      </c>
      <c r="L70" s="142"/>
      <c r="M70" s="140" t="s">
        <v>6</v>
      </c>
      <c r="N70" s="277"/>
      <c r="O70" s="141">
        <f t="shared" si="3"/>
        <v>0</v>
      </c>
    </row>
    <row r="71" spans="1:15" s="94" customFormat="1" ht="13.5" customHeight="1" x14ac:dyDescent="0.25">
      <c r="A71" s="138">
        <f t="shared" si="2"/>
        <v>56</v>
      </c>
      <c r="B71" s="243"/>
      <c r="C71" s="243"/>
      <c r="D71" s="244"/>
      <c r="E71" s="244"/>
      <c r="F71" s="244"/>
      <c r="G71" s="267" t="s">
        <v>126</v>
      </c>
      <c r="H71" s="267"/>
      <c r="I71" s="267"/>
      <c r="J71" s="267"/>
      <c r="K71" s="139">
        <v>1</v>
      </c>
      <c r="L71" s="142"/>
      <c r="M71" s="140" t="s">
        <v>6</v>
      </c>
      <c r="N71" s="277"/>
      <c r="O71" s="141">
        <f t="shared" si="3"/>
        <v>0</v>
      </c>
    </row>
    <row r="72" spans="1:15" s="94" customFormat="1" ht="13.5" customHeight="1" x14ac:dyDescent="0.25">
      <c r="A72" s="138">
        <f t="shared" si="2"/>
        <v>57</v>
      </c>
      <c r="B72" s="243"/>
      <c r="C72" s="243"/>
      <c r="D72" s="244"/>
      <c r="E72" s="244"/>
      <c r="F72" s="244"/>
      <c r="G72" s="267" t="s">
        <v>127</v>
      </c>
      <c r="H72" s="267"/>
      <c r="I72" s="267"/>
      <c r="J72" s="267"/>
      <c r="K72" s="139">
        <v>4</v>
      </c>
      <c r="L72" s="142"/>
      <c r="M72" s="140" t="s">
        <v>6</v>
      </c>
      <c r="N72" s="277"/>
      <c r="O72" s="141">
        <f t="shared" si="3"/>
        <v>0</v>
      </c>
    </row>
    <row r="73" spans="1:15" s="94" customFormat="1" ht="13.5" customHeight="1" x14ac:dyDescent="0.25">
      <c r="A73" s="138">
        <f t="shared" si="2"/>
        <v>58</v>
      </c>
      <c r="B73" s="243"/>
      <c r="C73" s="243"/>
      <c r="D73" s="244"/>
      <c r="E73" s="244"/>
      <c r="F73" s="244"/>
      <c r="G73" s="267" t="s">
        <v>128</v>
      </c>
      <c r="H73" s="267"/>
      <c r="I73" s="267"/>
      <c r="J73" s="267"/>
      <c r="K73" s="139">
        <v>20</v>
      </c>
      <c r="L73" s="142"/>
      <c r="M73" s="143" t="s">
        <v>5</v>
      </c>
      <c r="N73" s="277"/>
      <c r="O73" s="141">
        <f t="shared" si="3"/>
        <v>0</v>
      </c>
    </row>
    <row r="74" spans="1:15" s="94" customFormat="1" ht="13.5" customHeight="1" x14ac:dyDescent="0.25">
      <c r="A74" s="138">
        <f t="shared" si="2"/>
        <v>59</v>
      </c>
      <c r="B74" s="243"/>
      <c r="C74" s="243"/>
      <c r="D74" s="244"/>
      <c r="E74" s="244"/>
      <c r="F74" s="244"/>
      <c r="G74" s="267" t="s">
        <v>129</v>
      </c>
      <c r="H74" s="267"/>
      <c r="I74" s="267"/>
      <c r="J74" s="267"/>
      <c r="K74" s="139">
        <v>17</v>
      </c>
      <c r="L74" s="142"/>
      <c r="M74" s="143" t="s">
        <v>5</v>
      </c>
      <c r="N74" s="277"/>
      <c r="O74" s="141">
        <f t="shared" si="3"/>
        <v>0</v>
      </c>
    </row>
    <row r="75" spans="1:15" s="94" customFormat="1" ht="13.5" customHeight="1" x14ac:dyDescent="0.25">
      <c r="A75" s="138">
        <f>A74+1</f>
        <v>60</v>
      </c>
      <c r="B75" s="243"/>
      <c r="C75" s="243"/>
      <c r="D75" s="244"/>
      <c r="E75" s="244"/>
      <c r="F75" s="244"/>
      <c r="G75" s="267" t="s">
        <v>130</v>
      </c>
      <c r="H75" s="267"/>
      <c r="I75" s="267"/>
      <c r="J75" s="267"/>
      <c r="K75" s="139">
        <v>20</v>
      </c>
      <c r="L75" s="142"/>
      <c r="M75" s="143" t="s">
        <v>5</v>
      </c>
      <c r="N75" s="277"/>
      <c r="O75" s="141">
        <f>K75*N75</f>
        <v>0</v>
      </c>
    </row>
    <row r="76" spans="1:15" s="94" customFormat="1" ht="13.5" customHeight="1" x14ac:dyDescent="0.25">
      <c r="A76" s="138">
        <f t="shared" si="2"/>
        <v>61</v>
      </c>
      <c r="B76" s="243"/>
      <c r="C76" s="243"/>
      <c r="D76" s="244"/>
      <c r="E76" s="244"/>
      <c r="F76" s="244"/>
      <c r="G76" s="267" t="s">
        <v>131</v>
      </c>
      <c r="H76" s="267"/>
      <c r="I76" s="267"/>
      <c r="J76" s="267"/>
      <c r="K76" s="139">
        <v>12</v>
      </c>
      <c r="L76" s="142"/>
      <c r="M76" s="143" t="s">
        <v>5</v>
      </c>
      <c r="N76" s="277"/>
      <c r="O76" s="141">
        <f t="shared" si="3"/>
        <v>0</v>
      </c>
    </row>
    <row r="77" spans="1:15" s="94" customFormat="1" ht="13.5" customHeight="1" x14ac:dyDescent="0.25">
      <c r="A77" s="138">
        <f t="shared" si="2"/>
        <v>62</v>
      </c>
      <c r="B77" s="243"/>
      <c r="C77" s="243"/>
      <c r="D77" s="244"/>
      <c r="E77" s="244"/>
      <c r="F77" s="244"/>
      <c r="G77" s="267" t="s">
        <v>132</v>
      </c>
      <c r="H77" s="267"/>
      <c r="I77" s="267"/>
      <c r="J77" s="267"/>
      <c r="K77" s="139">
        <v>12</v>
      </c>
      <c r="L77" s="142"/>
      <c r="M77" s="143" t="s">
        <v>5</v>
      </c>
      <c r="N77" s="277"/>
      <c r="O77" s="141">
        <f t="shared" si="3"/>
        <v>0</v>
      </c>
    </row>
    <row r="78" spans="1:15" s="94" customFormat="1" ht="13.5" customHeight="1" x14ac:dyDescent="0.25">
      <c r="A78" s="138">
        <f t="shared" si="2"/>
        <v>63</v>
      </c>
      <c r="B78" s="243"/>
      <c r="C78" s="243"/>
      <c r="D78" s="244"/>
      <c r="E78" s="244"/>
      <c r="F78" s="244"/>
      <c r="G78" s="267" t="s">
        <v>133</v>
      </c>
      <c r="H78" s="267"/>
      <c r="I78" s="267"/>
      <c r="J78" s="267"/>
      <c r="K78" s="139">
        <v>1</v>
      </c>
      <c r="L78" s="142"/>
      <c r="M78" s="143" t="s">
        <v>13</v>
      </c>
      <c r="N78" s="277"/>
      <c r="O78" s="141">
        <f t="shared" si="3"/>
        <v>0</v>
      </c>
    </row>
    <row r="79" spans="1:15" s="94" customFormat="1" ht="13.5" customHeight="1" x14ac:dyDescent="0.25">
      <c r="A79" s="138">
        <f t="shared" si="2"/>
        <v>64</v>
      </c>
      <c r="B79" s="243"/>
      <c r="C79" s="243"/>
      <c r="D79" s="244"/>
      <c r="E79" s="244"/>
      <c r="F79" s="244"/>
      <c r="G79" s="267" t="s">
        <v>134</v>
      </c>
      <c r="H79" s="267"/>
      <c r="I79" s="267"/>
      <c r="J79" s="267"/>
      <c r="K79" s="139">
        <v>6</v>
      </c>
      <c r="L79" s="142"/>
      <c r="M79" s="143" t="s">
        <v>14</v>
      </c>
      <c r="N79" s="277"/>
      <c r="O79" s="141">
        <f>K79*N79</f>
        <v>0</v>
      </c>
    </row>
    <row r="80" spans="1:15" s="94" customFormat="1" ht="16.5" customHeight="1" x14ac:dyDescent="0.3">
      <c r="A80" s="145"/>
      <c r="B80" s="256"/>
      <c r="C80" s="256"/>
      <c r="D80" s="256"/>
      <c r="E80" s="256"/>
      <c r="F80" s="257" t="s">
        <v>180</v>
      </c>
      <c r="G80" s="257"/>
      <c r="H80" s="257"/>
      <c r="I80" s="257"/>
      <c r="J80" s="257"/>
      <c r="K80" s="257"/>
      <c r="L80" s="257"/>
      <c r="M80" s="257"/>
      <c r="N80" s="258">
        <f>SUM(O58:O79)</f>
        <v>0</v>
      </c>
      <c r="O80" s="259"/>
    </row>
    <row r="81" spans="1:15" s="94" customFormat="1" ht="16.5" x14ac:dyDescent="0.3">
      <c r="A81" s="145"/>
      <c r="B81" s="145"/>
      <c r="C81" s="145"/>
      <c r="D81" s="145"/>
      <c r="E81" s="145"/>
      <c r="F81" s="146"/>
      <c r="G81" s="147"/>
      <c r="H81" s="146"/>
      <c r="I81" s="146"/>
      <c r="J81" s="146"/>
      <c r="K81" s="146"/>
      <c r="L81" s="146"/>
      <c r="M81" s="146"/>
      <c r="N81" s="148"/>
      <c r="O81" s="149"/>
    </row>
    <row r="82" spans="1:15" s="94" customFormat="1" ht="37.5" customHeight="1" x14ac:dyDescent="0.15">
      <c r="A82" s="150" t="s">
        <v>58</v>
      </c>
      <c r="B82" s="260" t="s">
        <v>62</v>
      </c>
      <c r="C82" s="261"/>
      <c r="D82" s="260" t="s">
        <v>63</v>
      </c>
      <c r="E82" s="262"/>
      <c r="F82" s="261"/>
      <c r="G82" s="263" t="s">
        <v>64</v>
      </c>
      <c r="H82" s="264"/>
      <c r="I82" s="264"/>
      <c r="J82" s="264"/>
      <c r="K82" s="151" t="s">
        <v>65</v>
      </c>
      <c r="L82" s="265" t="s">
        <v>66</v>
      </c>
      <c r="M82" s="266"/>
      <c r="N82" s="150" t="s">
        <v>67</v>
      </c>
      <c r="O82" s="152" t="s">
        <v>68</v>
      </c>
    </row>
    <row r="83" spans="1:15" s="94" customFormat="1" ht="12.75" customHeight="1" x14ac:dyDescent="0.2">
      <c r="A83" s="134"/>
      <c r="B83" s="246"/>
      <c r="C83" s="246"/>
      <c r="D83" s="135"/>
      <c r="E83" s="135"/>
      <c r="F83" s="245" t="s">
        <v>135</v>
      </c>
      <c r="G83" s="245"/>
      <c r="H83" s="245"/>
      <c r="I83" s="245"/>
      <c r="J83" s="245"/>
      <c r="K83" s="245"/>
      <c r="L83" s="136"/>
      <c r="M83" s="136"/>
      <c r="N83" s="137"/>
      <c r="O83" s="137"/>
    </row>
    <row r="84" spans="1:15" s="94" customFormat="1" ht="15" customHeight="1" x14ac:dyDescent="0.2">
      <c r="A84" s="153">
        <f>A79+1</f>
        <v>65</v>
      </c>
      <c r="B84" s="268"/>
      <c r="C84" s="268"/>
      <c r="D84" s="269"/>
      <c r="E84" s="269"/>
      <c r="F84" s="269"/>
      <c r="G84" s="247" t="s">
        <v>136</v>
      </c>
      <c r="H84" s="247"/>
      <c r="I84" s="247"/>
      <c r="J84" s="247"/>
      <c r="K84" s="139">
        <f>K85</f>
        <v>21</v>
      </c>
      <c r="L84" s="137"/>
      <c r="M84" s="143" t="s">
        <v>137</v>
      </c>
      <c r="N84" s="277"/>
      <c r="O84" s="154">
        <f t="shared" ref="O84:O89" si="4">K84*N84</f>
        <v>0</v>
      </c>
    </row>
    <row r="85" spans="1:15" s="94" customFormat="1" ht="15" customHeight="1" x14ac:dyDescent="0.2">
      <c r="A85" s="153">
        <f>A84+1</f>
        <v>66</v>
      </c>
      <c r="B85" s="268"/>
      <c r="C85" s="268"/>
      <c r="D85" s="269"/>
      <c r="E85" s="269"/>
      <c r="F85" s="269"/>
      <c r="G85" s="247" t="s">
        <v>138</v>
      </c>
      <c r="H85" s="247"/>
      <c r="I85" s="247"/>
      <c r="J85" s="247"/>
      <c r="K85" s="139">
        <f>3*K12</f>
        <v>21</v>
      </c>
      <c r="L85" s="142"/>
      <c r="M85" s="143" t="s">
        <v>137</v>
      </c>
      <c r="N85" s="277"/>
      <c r="O85" s="154">
        <f t="shared" si="4"/>
        <v>0</v>
      </c>
    </row>
    <row r="86" spans="1:15" s="94" customFormat="1" ht="15" customHeight="1" x14ac:dyDescent="0.2">
      <c r="A86" s="153">
        <f>A85+1</f>
        <v>67</v>
      </c>
      <c r="B86" s="268"/>
      <c r="C86" s="268"/>
      <c r="D86" s="269"/>
      <c r="E86" s="269"/>
      <c r="F86" s="269"/>
      <c r="G86" s="247" t="s">
        <v>139</v>
      </c>
      <c r="H86" s="247"/>
      <c r="I86" s="247"/>
      <c r="J86" s="247"/>
      <c r="K86" s="139">
        <f>K85</f>
        <v>21</v>
      </c>
      <c r="L86" s="142"/>
      <c r="M86" s="143" t="s">
        <v>137</v>
      </c>
      <c r="N86" s="277"/>
      <c r="O86" s="154">
        <f t="shared" si="4"/>
        <v>0</v>
      </c>
    </row>
    <row r="87" spans="1:15" s="94" customFormat="1" ht="15" customHeight="1" x14ac:dyDescent="0.2">
      <c r="A87" s="153">
        <f>A86+1</f>
        <v>68</v>
      </c>
      <c r="B87" s="268"/>
      <c r="C87" s="268"/>
      <c r="D87" s="269"/>
      <c r="E87" s="269"/>
      <c r="F87" s="269"/>
      <c r="G87" s="247" t="s">
        <v>140</v>
      </c>
      <c r="H87" s="247"/>
      <c r="I87" s="247"/>
      <c r="J87" s="247"/>
      <c r="K87" s="139">
        <f>K86</f>
        <v>21</v>
      </c>
      <c r="L87" s="142"/>
      <c r="M87" s="143" t="s">
        <v>137</v>
      </c>
      <c r="N87" s="277"/>
      <c r="O87" s="154">
        <f t="shared" si="4"/>
        <v>0</v>
      </c>
    </row>
    <row r="88" spans="1:15" s="94" customFormat="1" ht="15" customHeight="1" x14ac:dyDescent="0.2">
      <c r="A88" s="153">
        <f>A87+1</f>
        <v>69</v>
      </c>
      <c r="B88" s="268"/>
      <c r="C88" s="268"/>
      <c r="D88" s="269"/>
      <c r="E88" s="269"/>
      <c r="F88" s="269"/>
      <c r="G88" s="247" t="s">
        <v>141</v>
      </c>
      <c r="H88" s="247"/>
      <c r="I88" s="247"/>
      <c r="J88" s="247"/>
      <c r="K88" s="139">
        <f>K87</f>
        <v>21</v>
      </c>
      <c r="L88" s="142"/>
      <c r="M88" s="143" t="s">
        <v>137</v>
      </c>
      <c r="N88" s="277"/>
      <c r="O88" s="154">
        <f t="shared" si="4"/>
        <v>0</v>
      </c>
    </row>
    <row r="89" spans="1:15" s="94" customFormat="1" ht="15" customHeight="1" x14ac:dyDescent="0.2">
      <c r="A89" s="153">
        <f>A88+1</f>
        <v>70</v>
      </c>
      <c r="B89" s="268"/>
      <c r="C89" s="268"/>
      <c r="D89" s="269"/>
      <c r="E89" s="269"/>
      <c r="F89" s="269"/>
      <c r="G89" s="247" t="s">
        <v>142</v>
      </c>
      <c r="H89" s="247"/>
      <c r="I89" s="247"/>
      <c r="J89" s="247"/>
      <c r="K89" s="139">
        <f>K88</f>
        <v>21</v>
      </c>
      <c r="L89" s="142"/>
      <c r="M89" s="143" t="s">
        <v>137</v>
      </c>
      <c r="N89" s="277"/>
      <c r="O89" s="154">
        <f t="shared" si="4"/>
        <v>0</v>
      </c>
    </row>
    <row r="90" spans="1:15" s="94" customFormat="1" ht="16.5" customHeight="1" x14ac:dyDescent="0.3">
      <c r="A90" s="145"/>
      <c r="B90" s="256"/>
      <c r="C90" s="256"/>
      <c r="D90" s="256"/>
      <c r="E90" s="256"/>
      <c r="F90" s="257" t="s">
        <v>143</v>
      </c>
      <c r="G90" s="257"/>
      <c r="H90" s="257"/>
      <c r="I90" s="257"/>
      <c r="J90" s="257"/>
      <c r="K90" s="257"/>
      <c r="L90" s="257"/>
      <c r="M90" s="257"/>
      <c r="N90" s="258">
        <f>SUM(O84:O89)</f>
        <v>0</v>
      </c>
      <c r="O90" s="259"/>
    </row>
    <row r="91" spans="1:15" s="94" customFormat="1" ht="12.75" x14ac:dyDescent="0.2">
      <c r="A91" s="145"/>
      <c r="B91" s="145"/>
      <c r="C91" s="145"/>
      <c r="D91" s="145"/>
      <c r="E91" s="145"/>
      <c r="F91" s="146"/>
      <c r="G91" s="147"/>
      <c r="H91" s="146"/>
      <c r="I91" s="146"/>
      <c r="J91" s="146"/>
      <c r="K91" s="146"/>
      <c r="L91" s="145"/>
      <c r="M91" s="145"/>
      <c r="N91" s="145"/>
      <c r="O91" s="145"/>
    </row>
    <row r="92" spans="1:15" s="94" customFormat="1" ht="37.5" customHeight="1" x14ac:dyDescent="0.15">
      <c r="A92" s="150" t="s">
        <v>58</v>
      </c>
      <c r="B92" s="260" t="s">
        <v>62</v>
      </c>
      <c r="C92" s="261"/>
      <c r="D92" s="260" t="s">
        <v>63</v>
      </c>
      <c r="E92" s="262"/>
      <c r="F92" s="261"/>
      <c r="G92" s="263" t="s">
        <v>64</v>
      </c>
      <c r="H92" s="264"/>
      <c r="I92" s="264"/>
      <c r="J92" s="264"/>
      <c r="K92" s="151" t="s">
        <v>65</v>
      </c>
      <c r="L92" s="265" t="s">
        <v>66</v>
      </c>
      <c r="M92" s="266"/>
      <c r="N92" s="150" t="s">
        <v>67</v>
      </c>
      <c r="O92" s="152" t="s">
        <v>68</v>
      </c>
    </row>
    <row r="93" spans="1:15" s="94" customFormat="1" ht="12.75" customHeight="1" x14ac:dyDescent="0.2">
      <c r="A93" s="134"/>
      <c r="B93" s="246"/>
      <c r="C93" s="246"/>
      <c r="D93" s="135"/>
      <c r="E93" s="135"/>
      <c r="F93" s="245" t="s">
        <v>144</v>
      </c>
      <c r="G93" s="245"/>
      <c r="H93" s="245"/>
      <c r="I93" s="245"/>
      <c r="J93" s="245"/>
      <c r="K93" s="245"/>
      <c r="L93" s="136"/>
      <c r="M93" s="136"/>
      <c r="N93" s="137"/>
      <c r="O93" s="137"/>
    </row>
    <row r="94" spans="1:15" s="94" customFormat="1" ht="15" customHeight="1" x14ac:dyDescent="0.2">
      <c r="A94" s="153">
        <f>A89+1</f>
        <v>71</v>
      </c>
      <c r="B94" s="268"/>
      <c r="C94" s="268"/>
      <c r="D94" s="269"/>
      <c r="E94" s="269"/>
      <c r="F94" s="269"/>
      <c r="G94" s="247" t="s">
        <v>145</v>
      </c>
      <c r="H94" s="247"/>
      <c r="I94" s="247"/>
      <c r="J94" s="247"/>
      <c r="K94" s="139">
        <f>K85*3</f>
        <v>63</v>
      </c>
      <c r="L94" s="142"/>
      <c r="M94" s="143" t="s">
        <v>137</v>
      </c>
      <c r="N94" s="277"/>
      <c r="O94" s="154">
        <f>K94*N94</f>
        <v>0</v>
      </c>
    </row>
    <row r="95" spans="1:15" s="94" customFormat="1" ht="13.5" customHeight="1" x14ac:dyDescent="0.2">
      <c r="A95" s="153">
        <f t="shared" ref="A95:A102" si="5">A94+1</f>
        <v>72</v>
      </c>
      <c r="B95" s="268"/>
      <c r="C95" s="268"/>
      <c r="D95" s="269"/>
      <c r="E95" s="269"/>
      <c r="F95" s="269"/>
      <c r="G95" s="247" t="s">
        <v>15</v>
      </c>
      <c r="H95" s="247"/>
      <c r="I95" s="247"/>
      <c r="J95" s="247"/>
      <c r="K95" s="139">
        <v>0.4</v>
      </c>
      <c r="L95" s="142"/>
      <c r="M95" s="143" t="s">
        <v>3</v>
      </c>
      <c r="N95" s="277"/>
      <c r="O95" s="154">
        <f>K95*N95</f>
        <v>0</v>
      </c>
    </row>
    <row r="96" spans="1:15" s="94" customFormat="1" ht="13.5" customHeight="1" x14ac:dyDescent="0.2">
      <c r="A96" s="153">
        <f t="shared" si="5"/>
        <v>73</v>
      </c>
      <c r="B96" s="268"/>
      <c r="C96" s="268"/>
      <c r="D96" s="269"/>
      <c r="E96" s="269"/>
      <c r="F96" s="269"/>
      <c r="G96" s="247" t="s">
        <v>146</v>
      </c>
      <c r="H96" s="247"/>
      <c r="I96" s="247"/>
      <c r="J96" s="247"/>
      <c r="K96" s="139">
        <v>0.4</v>
      </c>
      <c r="L96" s="142"/>
      <c r="M96" s="143" t="s">
        <v>3</v>
      </c>
      <c r="N96" s="277"/>
      <c r="O96" s="154">
        <f>K96*N96</f>
        <v>0</v>
      </c>
    </row>
    <row r="97" spans="1:15" s="95" customFormat="1" ht="13.5" customHeight="1" x14ac:dyDescent="0.2">
      <c r="A97" s="153">
        <f t="shared" si="5"/>
        <v>74</v>
      </c>
      <c r="B97" s="268"/>
      <c r="C97" s="268"/>
      <c r="D97" s="269"/>
      <c r="E97" s="269"/>
      <c r="F97" s="269"/>
      <c r="G97" s="269" t="s">
        <v>16</v>
      </c>
      <c r="H97" s="269"/>
      <c r="I97" s="269"/>
      <c r="J97" s="269"/>
      <c r="K97" s="139">
        <v>0.4</v>
      </c>
      <c r="L97" s="142"/>
      <c r="M97" s="143" t="s">
        <v>3</v>
      </c>
      <c r="N97" s="277"/>
      <c r="O97" s="154">
        <f t="shared" ref="O97:O102" si="6">K97*N97</f>
        <v>0</v>
      </c>
    </row>
    <row r="98" spans="1:15" s="95" customFormat="1" ht="13.5" customHeight="1" x14ac:dyDescent="0.2">
      <c r="A98" s="153">
        <f t="shared" si="5"/>
        <v>75</v>
      </c>
      <c r="B98" s="268"/>
      <c r="C98" s="268"/>
      <c r="D98" s="269"/>
      <c r="E98" s="269"/>
      <c r="F98" s="269"/>
      <c r="G98" s="269" t="s">
        <v>17</v>
      </c>
      <c r="H98" s="269"/>
      <c r="I98" s="269"/>
      <c r="J98" s="269"/>
      <c r="K98" s="139">
        <v>0.4</v>
      </c>
      <c r="L98" s="142"/>
      <c r="M98" s="143" t="s">
        <v>3</v>
      </c>
      <c r="N98" s="277"/>
      <c r="O98" s="154">
        <f t="shared" si="6"/>
        <v>0</v>
      </c>
    </row>
    <row r="99" spans="1:15" s="95" customFormat="1" ht="13.5" customHeight="1" x14ac:dyDescent="0.2">
      <c r="A99" s="153">
        <f t="shared" si="5"/>
        <v>76</v>
      </c>
      <c r="B99" s="268"/>
      <c r="C99" s="268"/>
      <c r="D99" s="269"/>
      <c r="E99" s="269"/>
      <c r="F99" s="269"/>
      <c r="G99" s="269" t="s">
        <v>18</v>
      </c>
      <c r="H99" s="269"/>
      <c r="I99" s="269"/>
      <c r="J99" s="269"/>
      <c r="K99" s="139">
        <v>0.4</v>
      </c>
      <c r="L99" s="142"/>
      <c r="M99" s="143" t="s">
        <v>3</v>
      </c>
      <c r="N99" s="277"/>
      <c r="O99" s="154">
        <f t="shared" si="6"/>
        <v>0</v>
      </c>
    </row>
    <row r="100" spans="1:15" s="95" customFormat="1" ht="13.5" customHeight="1" x14ac:dyDescent="0.2">
      <c r="A100" s="153">
        <f t="shared" si="5"/>
        <v>77</v>
      </c>
      <c r="B100" s="268"/>
      <c r="C100" s="268"/>
      <c r="D100" s="269"/>
      <c r="E100" s="269"/>
      <c r="F100" s="269"/>
      <c r="G100" s="247" t="s">
        <v>147</v>
      </c>
      <c r="H100" s="247"/>
      <c r="I100" s="247"/>
      <c r="J100" s="247"/>
      <c r="K100" s="139">
        <v>0.4</v>
      </c>
      <c r="L100" s="142"/>
      <c r="M100" s="143" t="s">
        <v>3</v>
      </c>
      <c r="N100" s="277"/>
      <c r="O100" s="154">
        <f t="shared" si="6"/>
        <v>0</v>
      </c>
    </row>
    <row r="101" spans="1:15" s="95" customFormat="1" ht="13.5" customHeight="1" x14ac:dyDescent="0.2">
      <c r="A101" s="153">
        <f t="shared" si="5"/>
        <v>78</v>
      </c>
      <c r="B101" s="268"/>
      <c r="C101" s="268"/>
      <c r="D101" s="269"/>
      <c r="E101" s="269"/>
      <c r="F101" s="269"/>
      <c r="G101" s="247" t="s">
        <v>19</v>
      </c>
      <c r="H101" s="247"/>
      <c r="I101" s="247"/>
      <c r="J101" s="247"/>
      <c r="K101" s="139">
        <v>0.4</v>
      </c>
      <c r="L101" s="142"/>
      <c r="M101" s="143" t="s">
        <v>3</v>
      </c>
      <c r="N101" s="277"/>
      <c r="O101" s="154">
        <f t="shared" si="6"/>
        <v>0</v>
      </c>
    </row>
    <row r="102" spans="1:15" s="95" customFormat="1" ht="13.5" customHeight="1" x14ac:dyDescent="0.2">
      <c r="A102" s="153">
        <f t="shared" si="5"/>
        <v>79</v>
      </c>
      <c r="B102" s="268"/>
      <c r="C102" s="268"/>
      <c r="D102" s="269"/>
      <c r="E102" s="269"/>
      <c r="F102" s="269"/>
      <c r="G102" s="247" t="s">
        <v>148</v>
      </c>
      <c r="H102" s="247"/>
      <c r="I102" s="247"/>
      <c r="J102" s="247"/>
      <c r="K102" s="139">
        <v>0.5</v>
      </c>
      <c r="L102" s="142"/>
      <c r="M102" s="143" t="s">
        <v>3</v>
      </c>
      <c r="N102" s="277"/>
      <c r="O102" s="154">
        <f t="shared" si="6"/>
        <v>0</v>
      </c>
    </row>
    <row r="103" spans="1:15" s="95" customFormat="1" ht="16.5" customHeight="1" x14ac:dyDescent="0.3">
      <c r="A103" s="145"/>
      <c r="B103" s="256"/>
      <c r="C103" s="256"/>
      <c r="D103" s="256"/>
      <c r="E103" s="256"/>
      <c r="F103" s="257" t="s">
        <v>149</v>
      </c>
      <c r="G103" s="257"/>
      <c r="H103" s="257"/>
      <c r="I103" s="257"/>
      <c r="J103" s="257"/>
      <c r="K103" s="257"/>
      <c r="L103" s="257"/>
      <c r="M103" s="257"/>
      <c r="N103" s="258">
        <f>SUM(O94:O102)</f>
        <v>0</v>
      </c>
      <c r="O103" s="259"/>
    </row>
    <row r="104" spans="1:15" s="95" customFormat="1" ht="16.5" x14ac:dyDescent="0.3">
      <c r="A104" s="145"/>
      <c r="B104" s="145"/>
      <c r="C104" s="145"/>
      <c r="D104" s="145"/>
      <c r="E104" s="145"/>
      <c r="F104" s="146"/>
      <c r="G104" s="147"/>
      <c r="H104" s="146"/>
      <c r="I104" s="146"/>
      <c r="J104" s="146"/>
      <c r="K104" s="146"/>
      <c r="L104" s="146"/>
      <c r="M104" s="146"/>
      <c r="N104" s="148"/>
      <c r="O104" s="149"/>
    </row>
    <row r="105" spans="1:15" s="95" customFormat="1" ht="37.5" customHeight="1" x14ac:dyDescent="0.2">
      <c r="A105" s="150" t="s">
        <v>58</v>
      </c>
      <c r="B105" s="260" t="s">
        <v>62</v>
      </c>
      <c r="C105" s="261"/>
      <c r="D105" s="260" t="s">
        <v>63</v>
      </c>
      <c r="E105" s="262"/>
      <c r="F105" s="261"/>
      <c r="G105" s="263" t="s">
        <v>64</v>
      </c>
      <c r="H105" s="264"/>
      <c r="I105" s="264"/>
      <c r="J105" s="264"/>
      <c r="K105" s="151" t="s">
        <v>65</v>
      </c>
      <c r="L105" s="265" t="s">
        <v>66</v>
      </c>
      <c r="M105" s="266"/>
      <c r="N105" s="150" t="s">
        <v>67</v>
      </c>
      <c r="O105" s="152" t="s">
        <v>68</v>
      </c>
    </row>
    <row r="106" spans="1:15" s="95" customFormat="1" ht="12.75" customHeight="1" x14ac:dyDescent="0.2">
      <c r="A106" s="134"/>
      <c r="B106" s="246"/>
      <c r="C106" s="246"/>
      <c r="D106" s="135"/>
      <c r="E106" s="135"/>
      <c r="F106" s="245" t="s">
        <v>173</v>
      </c>
      <c r="G106" s="245"/>
      <c r="H106" s="245"/>
      <c r="I106" s="245"/>
      <c r="J106" s="245"/>
      <c r="K106" s="245"/>
      <c r="L106" s="136"/>
      <c r="M106" s="136"/>
      <c r="N106" s="137"/>
      <c r="O106" s="137"/>
    </row>
    <row r="107" spans="1:15" s="95" customFormat="1" ht="15" customHeight="1" x14ac:dyDescent="0.2">
      <c r="A107" s="153">
        <f>A102+1</f>
        <v>80</v>
      </c>
      <c r="B107" s="268"/>
      <c r="C107" s="268"/>
      <c r="D107" s="269"/>
      <c r="E107" s="269"/>
      <c r="F107" s="269"/>
      <c r="G107" s="247" t="s">
        <v>150</v>
      </c>
      <c r="H107" s="247"/>
      <c r="I107" s="247"/>
      <c r="J107" s="247"/>
      <c r="K107" s="139">
        <v>10.4</v>
      </c>
      <c r="L107" s="137"/>
      <c r="M107" s="143" t="s">
        <v>137</v>
      </c>
      <c r="N107" s="277"/>
      <c r="O107" s="154">
        <f>K107*N107</f>
        <v>0</v>
      </c>
    </row>
    <row r="108" spans="1:15" s="95" customFormat="1" ht="16.5" customHeight="1" x14ac:dyDescent="0.3">
      <c r="A108" s="145"/>
      <c r="B108" s="256"/>
      <c r="C108" s="256"/>
      <c r="D108" s="256"/>
      <c r="E108" s="256"/>
      <c r="F108" s="257" t="s">
        <v>174</v>
      </c>
      <c r="G108" s="257"/>
      <c r="H108" s="257"/>
      <c r="I108" s="257"/>
      <c r="J108" s="257"/>
      <c r="K108" s="257"/>
      <c r="L108" s="257"/>
      <c r="M108" s="257"/>
      <c r="N108" s="258">
        <f>SUM(O107)</f>
        <v>0</v>
      </c>
      <c r="O108" s="259"/>
    </row>
    <row r="109" spans="1:15" s="95" customFormat="1" ht="16.5" x14ac:dyDescent="0.3">
      <c r="A109" s="145"/>
      <c r="B109" s="145"/>
      <c r="C109" s="145"/>
      <c r="D109" s="145"/>
      <c r="E109" s="145"/>
      <c r="F109" s="146"/>
      <c r="G109" s="147"/>
      <c r="H109" s="146"/>
      <c r="I109" s="146"/>
      <c r="J109" s="146"/>
      <c r="K109" s="146"/>
      <c r="L109" s="146"/>
      <c r="M109" s="146"/>
      <c r="N109" s="148"/>
      <c r="O109" s="149"/>
    </row>
    <row r="110" spans="1:15" s="95" customFormat="1" ht="37.5" customHeight="1" x14ac:dyDescent="0.2">
      <c r="A110" s="150" t="s">
        <v>58</v>
      </c>
      <c r="B110" s="260" t="s">
        <v>62</v>
      </c>
      <c r="C110" s="261"/>
      <c r="D110" s="260" t="s">
        <v>63</v>
      </c>
      <c r="E110" s="262"/>
      <c r="F110" s="261"/>
      <c r="G110" s="263" t="s">
        <v>64</v>
      </c>
      <c r="H110" s="264"/>
      <c r="I110" s="264"/>
      <c r="J110" s="264"/>
      <c r="K110" s="151" t="s">
        <v>65</v>
      </c>
      <c r="L110" s="265" t="s">
        <v>66</v>
      </c>
      <c r="M110" s="266"/>
      <c r="N110" s="150" t="s">
        <v>67</v>
      </c>
      <c r="O110" s="152" t="s">
        <v>68</v>
      </c>
    </row>
    <row r="111" spans="1:15" s="95" customFormat="1" ht="12.75" customHeight="1" x14ac:dyDescent="0.2">
      <c r="A111" s="134"/>
      <c r="B111" s="246"/>
      <c r="C111" s="246"/>
      <c r="D111" s="135"/>
      <c r="E111" s="135"/>
      <c r="F111" s="245" t="s">
        <v>175</v>
      </c>
      <c r="G111" s="245"/>
      <c r="H111" s="245"/>
      <c r="I111" s="245"/>
      <c r="J111" s="245"/>
      <c r="K111" s="245"/>
      <c r="L111" s="136"/>
      <c r="M111" s="136"/>
      <c r="N111" s="137"/>
      <c r="O111" s="137"/>
    </row>
    <row r="112" spans="1:15" s="95" customFormat="1" ht="15" customHeight="1" x14ac:dyDescent="0.2">
      <c r="A112" s="153">
        <f>A107+1</f>
        <v>81</v>
      </c>
      <c r="B112" s="268"/>
      <c r="C112" s="268"/>
      <c r="D112" s="269"/>
      <c r="E112" s="269"/>
      <c r="F112" s="269"/>
      <c r="G112" s="247" t="s">
        <v>151</v>
      </c>
      <c r="H112" s="247"/>
      <c r="I112" s="247"/>
      <c r="J112" s="247"/>
      <c r="K112" s="139">
        <f>2*K86</f>
        <v>42</v>
      </c>
      <c r="L112" s="137"/>
      <c r="M112" s="143" t="s">
        <v>137</v>
      </c>
      <c r="N112" s="277"/>
      <c r="O112" s="154">
        <f>K112*N112</f>
        <v>0</v>
      </c>
    </row>
    <row r="113" spans="1:15" s="95" customFormat="1" ht="16.5" customHeight="1" x14ac:dyDescent="0.3">
      <c r="A113" s="145"/>
      <c r="B113" s="256"/>
      <c r="C113" s="256"/>
      <c r="D113" s="256"/>
      <c r="E113" s="256"/>
      <c r="F113" s="257" t="s">
        <v>178</v>
      </c>
      <c r="G113" s="257"/>
      <c r="H113" s="257"/>
      <c r="I113" s="257"/>
      <c r="J113" s="257"/>
      <c r="K113" s="257"/>
      <c r="L113" s="257"/>
      <c r="M113" s="257"/>
      <c r="N113" s="258">
        <f>SUM(O112)</f>
        <v>0</v>
      </c>
      <c r="O113" s="259"/>
    </row>
    <row r="114" spans="1:15" s="95" customFormat="1" ht="16.5" x14ac:dyDescent="0.3">
      <c r="A114" s="145"/>
      <c r="B114" s="145"/>
      <c r="C114" s="145"/>
      <c r="D114" s="145"/>
      <c r="E114" s="145"/>
      <c r="F114" s="146"/>
      <c r="G114" s="147"/>
      <c r="H114" s="146"/>
      <c r="I114" s="146"/>
      <c r="J114" s="146"/>
      <c r="K114" s="146"/>
      <c r="L114" s="146"/>
      <c r="M114" s="146"/>
      <c r="N114" s="148"/>
      <c r="O114" s="149"/>
    </row>
    <row r="115" spans="1:15" s="95" customFormat="1" ht="37.5" customHeight="1" x14ac:dyDescent="0.2">
      <c r="A115" s="150" t="s">
        <v>58</v>
      </c>
      <c r="B115" s="260" t="s">
        <v>62</v>
      </c>
      <c r="C115" s="261"/>
      <c r="D115" s="260" t="s">
        <v>63</v>
      </c>
      <c r="E115" s="262"/>
      <c r="F115" s="261"/>
      <c r="G115" s="263" t="s">
        <v>64</v>
      </c>
      <c r="H115" s="264"/>
      <c r="I115" s="264"/>
      <c r="J115" s="264"/>
      <c r="K115" s="151" t="s">
        <v>65</v>
      </c>
      <c r="L115" s="265" t="s">
        <v>66</v>
      </c>
      <c r="M115" s="266"/>
      <c r="N115" s="150" t="s">
        <v>67</v>
      </c>
      <c r="O115" s="152" t="s">
        <v>68</v>
      </c>
    </row>
    <row r="116" spans="1:15" s="95" customFormat="1" ht="12.75" customHeight="1" x14ac:dyDescent="0.2">
      <c r="A116" s="134"/>
      <c r="B116" s="246"/>
      <c r="C116" s="246"/>
      <c r="D116" s="135"/>
      <c r="E116" s="135"/>
      <c r="F116" s="245" t="s">
        <v>176</v>
      </c>
      <c r="G116" s="245"/>
      <c r="H116" s="245"/>
      <c r="I116" s="245"/>
      <c r="J116" s="245"/>
      <c r="K116" s="245"/>
      <c r="L116" s="136"/>
      <c r="M116" s="136"/>
      <c r="N116" s="137"/>
      <c r="O116" s="137"/>
    </row>
    <row r="117" spans="1:15" s="95" customFormat="1" ht="13.5" customHeight="1" x14ac:dyDescent="0.2">
      <c r="A117" s="153">
        <f>A112+1</f>
        <v>82</v>
      </c>
      <c r="B117" s="268"/>
      <c r="C117" s="268"/>
      <c r="D117" s="269"/>
      <c r="E117" s="269"/>
      <c r="F117" s="269"/>
      <c r="G117" s="247" t="s">
        <v>153</v>
      </c>
      <c r="H117" s="247"/>
      <c r="I117" s="247"/>
      <c r="J117" s="247"/>
      <c r="K117" s="139">
        <v>1</v>
      </c>
      <c r="L117" s="137"/>
      <c r="M117" s="143" t="s">
        <v>6</v>
      </c>
      <c r="N117" s="277"/>
      <c r="O117" s="154">
        <f>K117*N117</f>
        <v>0</v>
      </c>
    </row>
    <row r="118" spans="1:15" s="95" customFormat="1" ht="16.5" customHeight="1" x14ac:dyDescent="0.3">
      <c r="A118" s="145"/>
      <c r="B118" s="256"/>
      <c r="C118" s="256"/>
      <c r="D118" s="256"/>
      <c r="E118" s="256"/>
      <c r="F118" s="257" t="s">
        <v>177</v>
      </c>
      <c r="G118" s="257"/>
      <c r="H118" s="257"/>
      <c r="I118" s="257"/>
      <c r="J118" s="257"/>
      <c r="K118" s="257"/>
      <c r="L118" s="257"/>
      <c r="M118" s="257"/>
      <c r="N118" s="258">
        <f>SUM(O117)</f>
        <v>0</v>
      </c>
      <c r="O118" s="259"/>
    </row>
    <row r="119" spans="1:15" s="95" customFormat="1" ht="16.5" x14ac:dyDescent="0.3">
      <c r="A119" s="145"/>
      <c r="B119" s="145"/>
      <c r="C119" s="145"/>
      <c r="D119" s="145"/>
      <c r="E119" s="145"/>
      <c r="F119" s="146"/>
      <c r="G119" s="147"/>
      <c r="H119" s="146"/>
      <c r="I119" s="146"/>
      <c r="J119" s="146"/>
      <c r="K119" s="146"/>
      <c r="L119" s="146"/>
      <c r="M119" s="146"/>
      <c r="N119" s="148"/>
      <c r="O119" s="149"/>
    </row>
    <row r="120" spans="1:15" s="95" customFormat="1" ht="37.5" customHeight="1" x14ac:dyDescent="0.2">
      <c r="A120" s="150" t="s">
        <v>58</v>
      </c>
      <c r="B120" s="260" t="s">
        <v>62</v>
      </c>
      <c r="C120" s="261"/>
      <c r="D120" s="260" t="s">
        <v>63</v>
      </c>
      <c r="E120" s="262"/>
      <c r="F120" s="261"/>
      <c r="G120" s="263" t="s">
        <v>64</v>
      </c>
      <c r="H120" s="264"/>
      <c r="I120" s="264"/>
      <c r="J120" s="264"/>
      <c r="K120" s="151" t="s">
        <v>65</v>
      </c>
      <c r="L120" s="265" t="s">
        <v>66</v>
      </c>
      <c r="M120" s="266"/>
      <c r="N120" s="150" t="s">
        <v>67</v>
      </c>
      <c r="O120" s="152" t="s">
        <v>68</v>
      </c>
    </row>
    <row r="121" spans="1:15" s="95" customFormat="1" ht="12.75" customHeight="1" x14ac:dyDescent="0.2">
      <c r="A121" s="134"/>
      <c r="B121" s="246"/>
      <c r="C121" s="246"/>
      <c r="D121" s="135"/>
      <c r="E121" s="135"/>
      <c r="F121" s="245" t="s">
        <v>181</v>
      </c>
      <c r="G121" s="245"/>
      <c r="H121" s="245"/>
      <c r="I121" s="245"/>
      <c r="J121" s="245"/>
      <c r="K121" s="245"/>
      <c r="L121" s="136"/>
      <c r="M121" s="136"/>
      <c r="N121" s="137"/>
      <c r="O121" s="137"/>
    </row>
    <row r="122" spans="1:15" s="95" customFormat="1" ht="13.5" customHeight="1" x14ac:dyDescent="0.2">
      <c r="A122" s="153">
        <f>A117+1</f>
        <v>83</v>
      </c>
      <c r="B122" s="268"/>
      <c r="C122" s="268"/>
      <c r="D122" s="269"/>
      <c r="E122" s="269"/>
      <c r="F122" s="269"/>
      <c r="G122" s="247" t="s">
        <v>154</v>
      </c>
      <c r="H122" s="247"/>
      <c r="I122" s="247"/>
      <c r="J122" s="247"/>
      <c r="K122" s="139">
        <v>1</v>
      </c>
      <c r="L122" s="137"/>
      <c r="M122" s="143" t="s">
        <v>13</v>
      </c>
      <c r="N122" s="277"/>
      <c r="O122" s="154">
        <f>K122*N122</f>
        <v>0</v>
      </c>
    </row>
    <row r="123" spans="1:15" s="95" customFormat="1" ht="16.5" customHeight="1" x14ac:dyDescent="0.3">
      <c r="A123" s="145"/>
      <c r="B123" s="256"/>
      <c r="C123" s="256"/>
      <c r="D123" s="256"/>
      <c r="E123" s="256"/>
      <c r="F123" s="257" t="s">
        <v>179</v>
      </c>
      <c r="G123" s="257"/>
      <c r="H123" s="257"/>
      <c r="I123" s="257"/>
      <c r="J123" s="257"/>
      <c r="K123" s="257"/>
      <c r="L123" s="257"/>
      <c r="M123" s="257"/>
      <c r="N123" s="258">
        <f>SUM(O122)</f>
        <v>0</v>
      </c>
      <c r="O123" s="259"/>
    </row>
    <row r="124" spans="1:15" s="95" customFormat="1" ht="16.5" x14ac:dyDescent="0.3">
      <c r="A124" s="145"/>
      <c r="B124" s="145"/>
      <c r="C124" s="145"/>
      <c r="D124" s="145"/>
      <c r="E124" s="145"/>
      <c r="F124" s="146"/>
      <c r="G124" s="147"/>
      <c r="H124" s="146"/>
      <c r="I124" s="146"/>
      <c r="J124" s="146"/>
      <c r="K124" s="146"/>
      <c r="L124" s="146"/>
      <c r="M124" s="146"/>
      <c r="N124" s="148"/>
      <c r="O124" s="149"/>
    </row>
    <row r="125" spans="1:15" s="95" customFormat="1" ht="16.5" x14ac:dyDescent="0.3">
      <c r="A125" s="155" t="s">
        <v>59</v>
      </c>
      <c r="B125" s="156"/>
      <c r="C125" s="156"/>
      <c r="D125" s="156"/>
      <c r="E125" s="156"/>
      <c r="F125" s="156"/>
      <c r="G125" s="157"/>
      <c r="H125" s="156"/>
      <c r="I125" s="156"/>
      <c r="J125" s="156"/>
      <c r="K125" s="156"/>
      <c r="L125" s="156"/>
      <c r="M125" s="156"/>
      <c r="N125" s="168">
        <f>N54+N80+N90+N103+N108+N113+N118+N123</f>
        <v>0</v>
      </c>
      <c r="O125" s="169"/>
    </row>
    <row r="126" spans="1:15" s="95" customFormat="1" ht="12.75" x14ac:dyDescent="0.2">
      <c r="A126" s="158" t="s">
        <v>60</v>
      </c>
      <c r="B126" s="156"/>
      <c r="C126" s="156"/>
      <c r="D126" s="156"/>
      <c r="E126" s="156"/>
      <c r="F126" s="156"/>
      <c r="G126" s="157"/>
      <c r="H126" s="156"/>
      <c r="I126" s="156"/>
      <c r="J126" s="156"/>
      <c r="K126" s="156"/>
      <c r="L126" s="156"/>
      <c r="M126" s="156"/>
      <c r="N126" s="156"/>
      <c r="O126" s="156"/>
    </row>
    <row r="127" spans="1:15" s="95" customFormat="1" ht="12.75" x14ac:dyDescent="0.2">
      <c r="A127" s="156" t="s">
        <v>167</v>
      </c>
      <c r="B127" s="156"/>
      <c r="C127" s="156"/>
      <c r="D127" s="156"/>
      <c r="E127" s="156"/>
      <c r="F127" s="156"/>
      <c r="G127" s="157"/>
      <c r="H127" s="156"/>
      <c r="I127" s="156"/>
      <c r="J127" s="156"/>
      <c r="K127" s="156"/>
      <c r="L127" s="156"/>
      <c r="M127" s="156"/>
      <c r="N127" s="156"/>
      <c r="O127" s="156"/>
    </row>
    <row r="128" spans="1:15" s="95" customFormat="1" ht="12.75" x14ac:dyDescent="0.2">
      <c r="A128" s="156"/>
      <c r="B128" s="156"/>
      <c r="C128" s="156"/>
      <c r="D128" s="156"/>
      <c r="E128" s="156"/>
      <c r="F128" s="156"/>
      <c r="G128" s="157"/>
      <c r="H128" s="156"/>
      <c r="I128" s="156"/>
      <c r="J128" s="156"/>
      <c r="K128" s="156"/>
      <c r="L128" s="156"/>
      <c r="M128" s="156"/>
      <c r="N128" s="156"/>
      <c r="O128" s="156"/>
    </row>
    <row r="129" spans="1:15" s="95" customFormat="1" ht="13.5" customHeight="1" x14ac:dyDescent="0.25">
      <c r="A129" s="153">
        <f>A122+1</f>
        <v>84</v>
      </c>
      <c r="B129" s="268"/>
      <c r="C129" s="268"/>
      <c r="D129" s="269"/>
      <c r="E129" s="269"/>
      <c r="F129" s="269"/>
      <c r="G129" s="270" t="s">
        <v>155</v>
      </c>
      <c r="H129" s="270"/>
      <c r="I129" s="270"/>
      <c r="J129" s="270"/>
      <c r="K129" s="159">
        <v>0</v>
      </c>
      <c r="L129" s="137"/>
      <c r="M129" s="160" t="s">
        <v>156</v>
      </c>
      <c r="N129" s="154">
        <f>N125</f>
        <v>0</v>
      </c>
      <c r="O129" s="154">
        <f>K129*N129</f>
        <v>0</v>
      </c>
    </row>
    <row r="130" spans="1:15" s="95" customFormat="1" ht="13.5" customHeight="1" x14ac:dyDescent="0.25">
      <c r="A130" s="153">
        <f>A129+1</f>
        <v>85</v>
      </c>
      <c r="B130" s="268"/>
      <c r="C130" s="268"/>
      <c r="D130" s="269"/>
      <c r="E130" s="269"/>
      <c r="F130" s="269"/>
      <c r="G130" s="270" t="s">
        <v>157</v>
      </c>
      <c r="H130" s="270"/>
      <c r="I130" s="270"/>
      <c r="J130" s="270"/>
      <c r="K130" s="159">
        <v>0</v>
      </c>
      <c r="L130" s="137"/>
      <c r="M130" s="160" t="s">
        <v>156</v>
      </c>
      <c r="N130" s="154">
        <f>N129</f>
        <v>0</v>
      </c>
      <c r="O130" s="154">
        <f>K130*N130</f>
        <v>0</v>
      </c>
    </row>
    <row r="131" spans="1:15" s="95" customFormat="1" ht="13.5" customHeight="1" x14ac:dyDescent="0.25">
      <c r="A131" s="153">
        <f>A130+1</f>
        <v>86</v>
      </c>
      <c r="B131" s="268"/>
      <c r="C131" s="268"/>
      <c r="D131" s="269"/>
      <c r="E131" s="269"/>
      <c r="F131" s="269"/>
      <c r="G131" s="270" t="s">
        <v>158</v>
      </c>
      <c r="H131" s="270"/>
      <c r="I131" s="270"/>
      <c r="J131" s="270"/>
      <c r="K131" s="159">
        <v>0</v>
      </c>
      <c r="L131" s="137"/>
      <c r="M131" s="160" t="s">
        <v>156</v>
      </c>
      <c r="N131" s="154">
        <f>N130</f>
        <v>0</v>
      </c>
      <c r="O131" s="154">
        <f>K131*N131</f>
        <v>0</v>
      </c>
    </row>
    <row r="132" spans="1:15" s="95" customFormat="1" ht="13.5" customHeight="1" x14ac:dyDescent="0.25">
      <c r="A132" s="153">
        <f>A131+1</f>
        <v>87</v>
      </c>
      <c r="B132" s="268"/>
      <c r="C132" s="268"/>
      <c r="D132" s="269"/>
      <c r="E132" s="269"/>
      <c r="F132" s="269"/>
      <c r="G132" s="270" t="s">
        <v>159</v>
      </c>
      <c r="H132" s="270"/>
      <c r="I132" s="270"/>
      <c r="J132" s="270"/>
      <c r="K132" s="159">
        <v>0</v>
      </c>
      <c r="L132" s="137"/>
      <c r="M132" s="160" t="s">
        <v>156</v>
      </c>
      <c r="N132" s="154">
        <f>N131</f>
        <v>0</v>
      </c>
      <c r="O132" s="154">
        <f>K132*N132</f>
        <v>0</v>
      </c>
    </row>
    <row r="133" spans="1:15" s="95" customFormat="1" ht="16.5" customHeight="1" x14ac:dyDescent="0.3">
      <c r="A133" s="145"/>
      <c r="B133" s="256"/>
      <c r="C133" s="256"/>
      <c r="D133" s="256"/>
      <c r="E133" s="256"/>
      <c r="F133" s="271" t="s">
        <v>160</v>
      </c>
      <c r="G133" s="271"/>
      <c r="H133" s="271"/>
      <c r="I133" s="271"/>
      <c r="J133" s="271"/>
      <c r="K133" s="271"/>
      <c r="L133" s="271"/>
      <c r="M133" s="271"/>
      <c r="N133" s="168">
        <f>SUM(O129:O132)</f>
        <v>0</v>
      </c>
      <c r="O133" s="169"/>
    </row>
    <row r="134" spans="1:15" s="95" customFormat="1" ht="16.5" x14ac:dyDescent="0.3">
      <c r="A134" s="145"/>
      <c r="B134" s="145"/>
      <c r="C134" s="145"/>
      <c r="D134" s="145"/>
      <c r="E134" s="145"/>
      <c r="F134" s="146"/>
      <c r="G134" s="147"/>
      <c r="H134" s="146"/>
      <c r="I134" s="146"/>
      <c r="J134" s="146"/>
      <c r="K134" s="146"/>
      <c r="L134" s="146"/>
      <c r="M134" s="146"/>
      <c r="N134" s="148"/>
      <c r="O134" s="149"/>
    </row>
    <row r="135" spans="1:15" s="95" customFormat="1" ht="16.5" x14ac:dyDescent="0.3">
      <c r="A135" s="161" t="s">
        <v>161</v>
      </c>
      <c r="B135" s="162"/>
      <c r="C135" s="162"/>
      <c r="D135" s="162"/>
      <c r="E135" s="162"/>
      <c r="F135" s="162"/>
      <c r="G135" s="163"/>
      <c r="H135" s="162"/>
      <c r="I135" s="162"/>
      <c r="J135" s="162"/>
      <c r="K135" s="162"/>
      <c r="L135" s="162"/>
      <c r="M135" s="162"/>
      <c r="N135" s="258">
        <f>N125+N133</f>
        <v>0</v>
      </c>
      <c r="O135" s="259"/>
    </row>
    <row r="136" spans="1:15" s="95" customFormat="1" ht="16.5" x14ac:dyDescent="0.3">
      <c r="A136" s="155"/>
      <c r="B136" s="156"/>
      <c r="C136" s="156"/>
      <c r="D136" s="156"/>
      <c r="E136" s="156"/>
      <c r="F136" s="156"/>
      <c r="G136" s="157"/>
      <c r="H136" s="156"/>
      <c r="I136" s="156"/>
      <c r="J136" s="156"/>
      <c r="K136" s="156"/>
      <c r="L136" s="156"/>
      <c r="M136" s="156"/>
      <c r="N136" s="148"/>
      <c r="O136" s="149"/>
    </row>
    <row r="137" spans="1:15" s="95" customFormat="1" ht="14.25" customHeight="1" x14ac:dyDescent="0.3">
      <c r="A137" s="153">
        <f>A132+1</f>
        <v>88</v>
      </c>
      <c r="B137" s="268"/>
      <c r="C137" s="268"/>
      <c r="D137" s="269" t="s">
        <v>162</v>
      </c>
      <c r="E137" s="269"/>
      <c r="F137" s="269"/>
      <c r="G137" s="272" t="s">
        <v>163</v>
      </c>
      <c r="H137" s="272"/>
      <c r="I137" s="272"/>
      <c r="J137" s="272"/>
      <c r="K137" s="159">
        <v>0</v>
      </c>
      <c r="L137" s="137"/>
      <c r="M137" s="164" t="s">
        <v>164</v>
      </c>
      <c r="N137" s="154"/>
      <c r="O137" s="154">
        <f>N137*0.2</f>
        <v>0</v>
      </c>
    </row>
    <row r="138" spans="1:15" s="95" customFormat="1" ht="16.5" x14ac:dyDescent="0.3">
      <c r="A138" s="165" t="s">
        <v>165</v>
      </c>
      <c r="B138" s="156"/>
      <c r="C138" s="156"/>
      <c r="D138" s="156"/>
      <c r="E138" s="156"/>
      <c r="F138" s="156"/>
      <c r="G138" s="157"/>
      <c r="H138" s="156"/>
      <c r="I138" s="156"/>
      <c r="J138" s="156"/>
      <c r="K138" s="156"/>
      <c r="L138" s="156"/>
      <c r="M138" s="156"/>
      <c r="N138" s="148"/>
      <c r="O138" s="149"/>
    </row>
  </sheetData>
  <mergeCells count="352">
    <mergeCell ref="B133:C133"/>
    <mergeCell ref="D133:E133"/>
    <mergeCell ref="F133:M133"/>
    <mergeCell ref="N135:O135"/>
    <mergeCell ref="B137:C137"/>
    <mergeCell ref="D137:F137"/>
    <mergeCell ref="G137:J137"/>
    <mergeCell ref="B131:C131"/>
    <mergeCell ref="D131:F131"/>
    <mergeCell ref="G131:J131"/>
    <mergeCell ref="B132:C132"/>
    <mergeCell ref="D132:F132"/>
    <mergeCell ref="G132:J132"/>
    <mergeCell ref="N123:O123"/>
    <mergeCell ref="B129:C129"/>
    <mergeCell ref="D129:F129"/>
    <mergeCell ref="G129:J129"/>
    <mergeCell ref="B130:C130"/>
    <mergeCell ref="D130:F130"/>
    <mergeCell ref="G130:J130"/>
    <mergeCell ref="B122:C122"/>
    <mergeCell ref="D122:F122"/>
    <mergeCell ref="G122:J122"/>
    <mergeCell ref="B123:C123"/>
    <mergeCell ref="D123:E123"/>
    <mergeCell ref="F123:M123"/>
    <mergeCell ref="N118:O118"/>
    <mergeCell ref="B120:C120"/>
    <mergeCell ref="D120:F120"/>
    <mergeCell ref="G120:J120"/>
    <mergeCell ref="L120:M120"/>
    <mergeCell ref="B121:C121"/>
    <mergeCell ref="F121:K121"/>
    <mergeCell ref="B117:C117"/>
    <mergeCell ref="D117:F117"/>
    <mergeCell ref="G117:J117"/>
    <mergeCell ref="B118:C118"/>
    <mergeCell ref="D118:E118"/>
    <mergeCell ref="F118:M118"/>
    <mergeCell ref="N113:O113"/>
    <mergeCell ref="B115:C115"/>
    <mergeCell ref="D115:F115"/>
    <mergeCell ref="G115:J115"/>
    <mergeCell ref="L115:M115"/>
    <mergeCell ref="B116:C116"/>
    <mergeCell ref="F116:K116"/>
    <mergeCell ref="B112:C112"/>
    <mergeCell ref="D112:F112"/>
    <mergeCell ref="G112:J112"/>
    <mergeCell ref="B113:C113"/>
    <mergeCell ref="D113:E113"/>
    <mergeCell ref="F113:M113"/>
    <mergeCell ref="N108:O108"/>
    <mergeCell ref="B110:C110"/>
    <mergeCell ref="D110:F110"/>
    <mergeCell ref="G110:J110"/>
    <mergeCell ref="L110:M110"/>
    <mergeCell ref="B111:C111"/>
    <mergeCell ref="F111:K111"/>
    <mergeCell ref="B107:C107"/>
    <mergeCell ref="D107:F107"/>
    <mergeCell ref="G107:J107"/>
    <mergeCell ref="B108:C108"/>
    <mergeCell ref="D108:E108"/>
    <mergeCell ref="F108:M108"/>
    <mergeCell ref="N103:O103"/>
    <mergeCell ref="B105:C105"/>
    <mergeCell ref="D105:F105"/>
    <mergeCell ref="G105:J105"/>
    <mergeCell ref="L105:M105"/>
    <mergeCell ref="B106:C106"/>
    <mergeCell ref="F106:K106"/>
    <mergeCell ref="B102:C102"/>
    <mergeCell ref="D102:F102"/>
    <mergeCell ref="G102:J102"/>
    <mergeCell ref="B103:C103"/>
    <mergeCell ref="D103:E103"/>
    <mergeCell ref="F103:M103"/>
    <mergeCell ref="B100:C100"/>
    <mergeCell ref="D100:F100"/>
    <mergeCell ref="G100:J100"/>
    <mergeCell ref="B101:C101"/>
    <mergeCell ref="D101:F101"/>
    <mergeCell ref="G101:J101"/>
    <mergeCell ref="B98:C98"/>
    <mergeCell ref="D98:F98"/>
    <mergeCell ref="G98:J98"/>
    <mergeCell ref="B99:C99"/>
    <mergeCell ref="D99:F99"/>
    <mergeCell ref="G99:J99"/>
    <mergeCell ref="B96:C96"/>
    <mergeCell ref="D96:F96"/>
    <mergeCell ref="G96:J96"/>
    <mergeCell ref="B97:C97"/>
    <mergeCell ref="D97:F97"/>
    <mergeCell ref="G97:J97"/>
    <mergeCell ref="B93:C93"/>
    <mergeCell ref="F93:K93"/>
    <mergeCell ref="B94:C94"/>
    <mergeCell ref="D94:F94"/>
    <mergeCell ref="G94:J94"/>
    <mergeCell ref="B95:C95"/>
    <mergeCell ref="D95:F95"/>
    <mergeCell ref="G95:J95"/>
    <mergeCell ref="B90:C90"/>
    <mergeCell ref="D90:E90"/>
    <mergeCell ref="F90:M90"/>
    <mergeCell ref="N90:O90"/>
    <mergeCell ref="B92:C92"/>
    <mergeCell ref="D92:F92"/>
    <mergeCell ref="G92:J92"/>
    <mergeCell ref="L92:M92"/>
    <mergeCell ref="B88:C88"/>
    <mergeCell ref="D88:F88"/>
    <mergeCell ref="G88:J88"/>
    <mergeCell ref="B89:C89"/>
    <mergeCell ref="D89:F89"/>
    <mergeCell ref="G89:J89"/>
    <mergeCell ref="B86:C86"/>
    <mergeCell ref="D86:F86"/>
    <mergeCell ref="G86:J86"/>
    <mergeCell ref="B87:C87"/>
    <mergeCell ref="D87:F87"/>
    <mergeCell ref="G87:J87"/>
    <mergeCell ref="B83:C83"/>
    <mergeCell ref="F83:K83"/>
    <mergeCell ref="B84:C84"/>
    <mergeCell ref="D84:F84"/>
    <mergeCell ref="G84:J84"/>
    <mergeCell ref="B85:C85"/>
    <mergeCell ref="D85:F85"/>
    <mergeCell ref="G85:J85"/>
    <mergeCell ref="B80:C80"/>
    <mergeCell ref="D80:E80"/>
    <mergeCell ref="F80:M80"/>
    <mergeCell ref="N80:O80"/>
    <mergeCell ref="B82:C82"/>
    <mergeCell ref="D82:F82"/>
    <mergeCell ref="G82:J82"/>
    <mergeCell ref="L82:M82"/>
    <mergeCell ref="B78:C78"/>
    <mergeCell ref="D78:F78"/>
    <mergeCell ref="G78:J78"/>
    <mergeCell ref="B79:C79"/>
    <mergeCell ref="D79:F79"/>
    <mergeCell ref="G79:J79"/>
    <mergeCell ref="B76:C76"/>
    <mergeCell ref="D76:F76"/>
    <mergeCell ref="G76:J76"/>
    <mergeCell ref="B77:C77"/>
    <mergeCell ref="D77:F77"/>
    <mergeCell ref="G77:J77"/>
    <mergeCell ref="B74:C74"/>
    <mergeCell ref="D74:F74"/>
    <mergeCell ref="G74:J74"/>
    <mergeCell ref="B75:C75"/>
    <mergeCell ref="D75:F75"/>
    <mergeCell ref="G75:J75"/>
    <mergeCell ref="B72:C72"/>
    <mergeCell ref="D72:F72"/>
    <mergeCell ref="G72:J72"/>
    <mergeCell ref="B73:C73"/>
    <mergeCell ref="D73:F73"/>
    <mergeCell ref="G73:J73"/>
    <mergeCell ref="B70:C70"/>
    <mergeCell ref="D70:F70"/>
    <mergeCell ref="G70:J70"/>
    <mergeCell ref="B71:C71"/>
    <mergeCell ref="D71:F71"/>
    <mergeCell ref="G71:J71"/>
    <mergeCell ref="B68:C68"/>
    <mergeCell ref="D68:F68"/>
    <mergeCell ref="G68:J68"/>
    <mergeCell ref="B69:C69"/>
    <mergeCell ref="D69:F69"/>
    <mergeCell ref="G69:J69"/>
    <mergeCell ref="B66:C66"/>
    <mergeCell ref="D66:F66"/>
    <mergeCell ref="G66:J66"/>
    <mergeCell ref="B67:C67"/>
    <mergeCell ref="D67:F67"/>
    <mergeCell ref="G67:J67"/>
    <mergeCell ref="B64:C64"/>
    <mergeCell ref="D64:F64"/>
    <mergeCell ref="G64:J64"/>
    <mergeCell ref="B65:C65"/>
    <mergeCell ref="D65:F65"/>
    <mergeCell ref="G65:J65"/>
    <mergeCell ref="B62:C62"/>
    <mergeCell ref="D62:F62"/>
    <mergeCell ref="G62:J62"/>
    <mergeCell ref="B63:C63"/>
    <mergeCell ref="D63:F63"/>
    <mergeCell ref="G63:J63"/>
    <mergeCell ref="B60:C60"/>
    <mergeCell ref="D60:F60"/>
    <mergeCell ref="G60:J60"/>
    <mergeCell ref="B61:C61"/>
    <mergeCell ref="D61:F61"/>
    <mergeCell ref="G61:J61"/>
    <mergeCell ref="B57:C57"/>
    <mergeCell ref="F57:K57"/>
    <mergeCell ref="B58:C58"/>
    <mergeCell ref="D58:F58"/>
    <mergeCell ref="G58:J58"/>
    <mergeCell ref="B59:C59"/>
    <mergeCell ref="D59:F59"/>
    <mergeCell ref="G59:J59"/>
    <mergeCell ref="B54:C54"/>
    <mergeCell ref="D54:E54"/>
    <mergeCell ref="F54:M54"/>
    <mergeCell ref="N54:O54"/>
    <mergeCell ref="B56:C56"/>
    <mergeCell ref="D56:F56"/>
    <mergeCell ref="G56:J56"/>
    <mergeCell ref="L56:M56"/>
    <mergeCell ref="B52:C52"/>
    <mergeCell ref="D52:F52"/>
    <mergeCell ref="G52:J52"/>
    <mergeCell ref="B53:C53"/>
    <mergeCell ref="D53:F53"/>
    <mergeCell ref="G53:J53"/>
    <mergeCell ref="B50:C50"/>
    <mergeCell ref="D50:F50"/>
    <mergeCell ref="G50:J50"/>
    <mergeCell ref="B51:C51"/>
    <mergeCell ref="D51:F51"/>
    <mergeCell ref="G51:J51"/>
    <mergeCell ref="B48:C48"/>
    <mergeCell ref="D48:F48"/>
    <mergeCell ref="G48:J48"/>
    <mergeCell ref="B49:C49"/>
    <mergeCell ref="D49:F49"/>
    <mergeCell ref="G49:J49"/>
    <mergeCell ref="B46:C46"/>
    <mergeCell ref="D46:F46"/>
    <mergeCell ref="G46:J46"/>
    <mergeCell ref="B47:C47"/>
    <mergeCell ref="D47:F47"/>
    <mergeCell ref="G47:J47"/>
    <mergeCell ref="B44:C44"/>
    <mergeCell ref="D44:F44"/>
    <mergeCell ref="G44:J44"/>
    <mergeCell ref="B45:C45"/>
    <mergeCell ref="D45:F45"/>
    <mergeCell ref="G45:J45"/>
    <mergeCell ref="B42:C42"/>
    <mergeCell ref="D42:F42"/>
    <mergeCell ref="G42:J42"/>
    <mergeCell ref="B43:C43"/>
    <mergeCell ref="D43:F43"/>
    <mergeCell ref="G43:J43"/>
    <mergeCell ref="B40:C40"/>
    <mergeCell ref="D40:F40"/>
    <mergeCell ref="G40:J40"/>
    <mergeCell ref="B41:C41"/>
    <mergeCell ref="D41:F41"/>
    <mergeCell ref="G41:J41"/>
    <mergeCell ref="B38:C38"/>
    <mergeCell ref="D38:F38"/>
    <mergeCell ref="G38:J38"/>
    <mergeCell ref="B39:C39"/>
    <mergeCell ref="D39:F39"/>
    <mergeCell ref="G39:J39"/>
    <mergeCell ref="B36:C36"/>
    <mergeCell ref="D36:F36"/>
    <mergeCell ref="G36:J36"/>
    <mergeCell ref="B37:C37"/>
    <mergeCell ref="D37:F37"/>
    <mergeCell ref="G37:J37"/>
    <mergeCell ref="B34:C34"/>
    <mergeCell ref="D34:F34"/>
    <mergeCell ref="G34:J34"/>
    <mergeCell ref="B35:C35"/>
    <mergeCell ref="D35:F35"/>
    <mergeCell ref="G35:J35"/>
    <mergeCell ref="B32:C32"/>
    <mergeCell ref="D32:F32"/>
    <mergeCell ref="G32:J32"/>
    <mergeCell ref="B33:C33"/>
    <mergeCell ref="D33:F33"/>
    <mergeCell ref="G33:J33"/>
    <mergeCell ref="B30:C30"/>
    <mergeCell ref="D30:F30"/>
    <mergeCell ref="G30:J30"/>
    <mergeCell ref="B31:C31"/>
    <mergeCell ref="D31:F31"/>
    <mergeCell ref="G31:J31"/>
    <mergeCell ref="B28:C28"/>
    <mergeCell ref="D28:F28"/>
    <mergeCell ref="G28:J28"/>
    <mergeCell ref="B29:C29"/>
    <mergeCell ref="D29:F29"/>
    <mergeCell ref="G29:J29"/>
    <mergeCell ref="B26:C26"/>
    <mergeCell ref="D26:F26"/>
    <mergeCell ref="G26:J26"/>
    <mergeCell ref="B27:C27"/>
    <mergeCell ref="D27:F27"/>
    <mergeCell ref="G27:J27"/>
    <mergeCell ref="B24:C24"/>
    <mergeCell ref="D24:F24"/>
    <mergeCell ref="G24:J24"/>
    <mergeCell ref="B25:C25"/>
    <mergeCell ref="D25:F25"/>
    <mergeCell ref="G25:J25"/>
    <mergeCell ref="B22:C22"/>
    <mergeCell ref="D22:F22"/>
    <mergeCell ref="G22:J22"/>
    <mergeCell ref="B23:C23"/>
    <mergeCell ref="D23:F23"/>
    <mergeCell ref="G23:J23"/>
    <mergeCell ref="B20:C20"/>
    <mergeCell ref="D20:F20"/>
    <mergeCell ref="G20:J20"/>
    <mergeCell ref="B21:C21"/>
    <mergeCell ref="D21:F21"/>
    <mergeCell ref="G21:J21"/>
    <mergeCell ref="B18:C18"/>
    <mergeCell ref="D18:F18"/>
    <mergeCell ref="G18:J18"/>
    <mergeCell ref="B19:C19"/>
    <mergeCell ref="D19:F19"/>
    <mergeCell ref="G19:J19"/>
    <mergeCell ref="B16:C16"/>
    <mergeCell ref="D16:F16"/>
    <mergeCell ref="G16:J16"/>
    <mergeCell ref="B17:C17"/>
    <mergeCell ref="D17:F17"/>
    <mergeCell ref="G17:J17"/>
    <mergeCell ref="B15:C15"/>
    <mergeCell ref="D15:F15"/>
    <mergeCell ref="G15:J15"/>
    <mergeCell ref="B11:C11"/>
    <mergeCell ref="F11:K11"/>
    <mergeCell ref="B12:C12"/>
    <mergeCell ref="D12:F12"/>
    <mergeCell ref="G12:J12"/>
    <mergeCell ref="B13:C13"/>
    <mergeCell ref="D13:F13"/>
    <mergeCell ref="G13:J13"/>
    <mergeCell ref="A1:O1"/>
    <mergeCell ref="D6:O6"/>
    <mergeCell ref="D8:G8"/>
    <mergeCell ref="B10:C10"/>
    <mergeCell ref="D10:F10"/>
    <mergeCell ref="G10:J10"/>
    <mergeCell ref="L10:M10"/>
    <mergeCell ref="B14:C14"/>
    <mergeCell ref="D14:F14"/>
    <mergeCell ref="G14:J14"/>
    <mergeCell ref="D7:M7"/>
  </mergeCells>
  <pageMargins left="0.39370078740157483" right="0.39370078740157483" top="0.78740157480314965" bottom="0.78740157480314965" header="0" footer="0"/>
  <pageSetup paperSize="9" scale="87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Kryci list</vt:lpstr>
      <vt:lpstr>Výťah P3</vt:lpstr>
      <vt:lpstr>Výťah L2</vt:lpstr>
      <vt:lpstr>Výťah L1</vt:lpstr>
      <vt:lpstr>'Výťah L1'!Názvy_tlače</vt:lpstr>
      <vt:lpstr>'Výťah L2'!Názvy_tlače</vt:lpstr>
      <vt:lpstr>'Výťah P3'!Názvy_tlače</vt:lpstr>
      <vt:lpstr>'Kryci list'!Oblasť_tlače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gondova</dc:creator>
  <cp:lastModifiedBy>Bc. Monika Gondová</cp:lastModifiedBy>
  <cp:lastPrinted>2020-10-15T11:03:46Z</cp:lastPrinted>
  <dcterms:created xsi:type="dcterms:W3CDTF">2018-06-11T07:49:03Z</dcterms:created>
  <dcterms:modified xsi:type="dcterms:W3CDTF">2020-10-27T07:56:34Z</dcterms:modified>
</cp:coreProperties>
</file>